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orjrxsbbxsg7ltirducoakv5fb-my.sharepoint.com/personal/juanherrera_nodointeractivo_com/Documents/ImagesNodo/"/>
    </mc:Choice>
  </mc:AlternateContent>
  <xr:revisionPtr revIDLastSave="0" documentId="13_ncr:4000b_{363636E4-09B3-4D52-99B6-A14AB383D869}" xr6:coauthVersionLast="47" xr6:coauthVersionMax="47" xr10:uidLastSave="{00000000-0000-0000-0000-000000000000}"/>
  <bookViews>
    <workbookView xWindow="-103" yWindow="-103" windowWidth="33120" windowHeight="18000" firstSheet="1" activeTab="1"/>
  </bookViews>
  <sheets>
    <sheet name="ChartDataSheet_" sheetId="3" state="hidden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1" i="1" l="1"/>
  <c r="W17" i="1"/>
  <c r="V17" i="1"/>
  <c r="U16" i="1"/>
  <c r="W15" i="1"/>
  <c r="V15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" i="1"/>
  <c r="D110" i="1"/>
  <c r="K110" i="1" s="1"/>
  <c r="D109" i="1"/>
  <c r="K109" i="1" s="1"/>
  <c r="D108" i="1"/>
  <c r="K108" i="1" s="1"/>
  <c r="D107" i="1"/>
  <c r="K107" i="1"/>
  <c r="L107" i="1" s="1"/>
  <c r="D106" i="1"/>
  <c r="K106" i="1" s="1"/>
  <c r="D105" i="1"/>
  <c r="K105" i="1" s="1"/>
  <c r="D104" i="1"/>
  <c r="K104" i="1" s="1"/>
  <c r="D103" i="1"/>
  <c r="K103" i="1" s="1"/>
  <c r="D102" i="1"/>
  <c r="K102" i="1"/>
  <c r="D101" i="1"/>
  <c r="K101" i="1" s="1"/>
  <c r="D100" i="1"/>
  <c r="K100" i="1" s="1"/>
  <c r="D99" i="1"/>
  <c r="K99" i="1" s="1"/>
  <c r="D98" i="1"/>
  <c r="K98" i="1" s="1"/>
  <c r="D97" i="1"/>
  <c r="K97" i="1" s="1"/>
  <c r="D96" i="1"/>
  <c r="K96" i="1" s="1"/>
  <c r="D95" i="1"/>
  <c r="K95" i="1" s="1"/>
  <c r="D94" i="1"/>
  <c r="K94" i="1" s="1"/>
  <c r="D93" i="1"/>
  <c r="K93" i="1" s="1"/>
  <c r="D92" i="1"/>
  <c r="K92" i="1" s="1"/>
  <c r="D91" i="1"/>
  <c r="K91" i="1"/>
  <c r="D90" i="1"/>
  <c r="K90" i="1" s="1"/>
  <c r="D89" i="1"/>
  <c r="K89" i="1" s="1"/>
  <c r="D88" i="1"/>
  <c r="K88" i="1" s="1"/>
  <c r="D87" i="1"/>
  <c r="K87" i="1" s="1"/>
  <c r="D86" i="1"/>
  <c r="K86" i="1"/>
  <c r="L86" i="1" s="1"/>
  <c r="D85" i="1"/>
  <c r="K85" i="1" s="1"/>
  <c r="D84" i="1"/>
  <c r="K84" i="1" s="1"/>
  <c r="D83" i="1"/>
  <c r="K83" i="1" s="1"/>
  <c r="D82" i="1"/>
  <c r="K82" i="1" s="1"/>
  <c r="D81" i="1"/>
  <c r="K81" i="1" s="1"/>
  <c r="D80" i="1"/>
  <c r="K80" i="1" s="1"/>
  <c r="D79" i="1"/>
  <c r="K79" i="1" s="1"/>
  <c r="L79" i="1" s="1"/>
  <c r="D78" i="1"/>
  <c r="K78" i="1" s="1"/>
  <c r="L78" i="1" s="1"/>
  <c r="D77" i="1"/>
  <c r="K77" i="1" s="1"/>
  <c r="D76" i="1"/>
  <c r="K76" i="1" s="1"/>
  <c r="D75" i="1"/>
  <c r="K75" i="1"/>
  <c r="D74" i="1"/>
  <c r="K74" i="1" s="1"/>
  <c r="D73" i="1"/>
  <c r="K73" i="1" s="1"/>
  <c r="D72" i="1"/>
  <c r="K72" i="1" s="1"/>
  <c r="D71" i="1"/>
  <c r="K71" i="1" s="1"/>
  <c r="L71" i="1" s="1"/>
  <c r="D70" i="1"/>
  <c r="K70" i="1"/>
  <c r="D69" i="1"/>
  <c r="K69" i="1" s="1"/>
  <c r="D68" i="1"/>
  <c r="K68" i="1" s="1"/>
  <c r="D67" i="1"/>
  <c r="K67" i="1" s="1"/>
  <c r="D66" i="1"/>
  <c r="K66" i="1" s="1"/>
  <c r="D65" i="1"/>
  <c r="K65" i="1" s="1"/>
  <c r="D64" i="1"/>
  <c r="K64" i="1" s="1"/>
  <c r="L64" i="1" s="1"/>
  <c r="D63" i="1"/>
  <c r="K63" i="1" s="1"/>
  <c r="D62" i="1"/>
  <c r="K62" i="1" s="1"/>
  <c r="D61" i="1"/>
  <c r="K61" i="1" s="1"/>
  <c r="D60" i="1"/>
  <c r="K60" i="1" s="1"/>
  <c r="D59" i="1"/>
  <c r="K59" i="1"/>
  <c r="D58" i="1"/>
  <c r="K58" i="1" s="1"/>
  <c r="L58" i="1" s="1"/>
  <c r="D57" i="1"/>
  <c r="K57" i="1" s="1"/>
  <c r="D56" i="1"/>
  <c r="K56" i="1" s="1"/>
  <c r="D55" i="1"/>
  <c r="K55" i="1" s="1"/>
  <c r="D54" i="1"/>
  <c r="K54" i="1"/>
  <c r="D53" i="1"/>
  <c r="K53" i="1" s="1"/>
  <c r="D52" i="1"/>
  <c r="K52" i="1" s="1"/>
  <c r="D51" i="1"/>
  <c r="K51" i="1" s="1"/>
  <c r="L51" i="1" s="1"/>
  <c r="D50" i="1"/>
  <c r="K50" i="1" s="1"/>
  <c r="L50" i="1" s="1"/>
  <c r="D49" i="1"/>
  <c r="K49" i="1" s="1"/>
  <c r="D48" i="1"/>
  <c r="K48" i="1" s="1"/>
  <c r="D47" i="1"/>
  <c r="K47" i="1" s="1"/>
  <c r="D46" i="1"/>
  <c r="K46" i="1" s="1"/>
  <c r="D45" i="1"/>
  <c r="K45" i="1" s="1"/>
  <c r="D44" i="1"/>
  <c r="K44" i="1" s="1"/>
  <c r="D43" i="1"/>
  <c r="K43" i="1"/>
  <c r="L43" i="1" s="1"/>
  <c r="D42" i="1"/>
  <c r="K42" i="1" s="1"/>
  <c r="D41" i="1"/>
  <c r="K41" i="1" s="1"/>
  <c r="D40" i="1"/>
  <c r="K40" i="1" s="1"/>
  <c r="D39" i="1"/>
  <c r="K39" i="1" s="1"/>
  <c r="L39" i="1" s="1"/>
  <c r="D38" i="1"/>
  <c r="K38" i="1"/>
  <c r="D37" i="1"/>
  <c r="K37" i="1" s="1"/>
  <c r="D36" i="1"/>
  <c r="K36" i="1" s="1"/>
  <c r="D35" i="1"/>
  <c r="K35" i="1" s="1"/>
  <c r="D34" i="1"/>
  <c r="K34" i="1" s="1"/>
  <c r="D33" i="1"/>
  <c r="K33" i="1" s="1"/>
  <c r="D32" i="1"/>
  <c r="K32" i="1" s="1"/>
  <c r="L32" i="1" s="1"/>
  <c r="D31" i="1"/>
  <c r="K31" i="1" s="1"/>
  <c r="D30" i="1"/>
  <c r="K30" i="1" s="1"/>
  <c r="D29" i="1"/>
  <c r="K29" i="1" s="1"/>
  <c r="D28" i="1"/>
  <c r="K28" i="1" s="1"/>
  <c r="D27" i="1"/>
  <c r="K27" i="1"/>
  <c r="D26" i="1"/>
  <c r="K26" i="1" s="1"/>
  <c r="D25" i="1"/>
  <c r="K25" i="1" s="1"/>
  <c r="D24" i="1"/>
  <c r="K24" i="1" s="1"/>
  <c r="D23" i="1"/>
  <c r="K23" i="1" s="1"/>
  <c r="D22" i="1"/>
  <c r="K22" i="1"/>
  <c r="L22" i="1" s="1"/>
  <c r="D21" i="1"/>
  <c r="K21" i="1" s="1"/>
  <c r="D20" i="1"/>
  <c r="K20" i="1"/>
  <c r="D19" i="1"/>
  <c r="K19" i="1" s="1"/>
  <c r="L19" i="1" s="1"/>
  <c r="D18" i="1"/>
  <c r="K18" i="1" s="1"/>
  <c r="D17" i="1"/>
  <c r="K17" i="1" s="1"/>
  <c r="D16" i="1"/>
  <c r="K16" i="1" s="1"/>
  <c r="D15" i="1"/>
  <c r="K15" i="1"/>
  <c r="D14" i="1"/>
  <c r="K14" i="1"/>
  <c r="D13" i="1"/>
  <c r="K13" i="1"/>
  <c r="D12" i="1"/>
  <c r="K12" i="1" s="1"/>
  <c r="B11" i="1"/>
  <c r="B12" i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L91" i="1"/>
  <c r="U14" i="1"/>
  <c r="U17" i="1"/>
  <c r="U15" i="1"/>
  <c r="L12" i="1" l="1"/>
  <c r="L13" i="1"/>
  <c r="L17" i="1"/>
  <c r="L23" i="1"/>
  <c r="L30" i="1"/>
  <c r="L38" i="1"/>
  <c r="L59" i="1"/>
  <c r="L66" i="1"/>
  <c r="L80" i="1"/>
  <c r="L87" i="1"/>
  <c r="L94" i="1"/>
  <c r="L102" i="1"/>
  <c r="L35" i="1"/>
  <c r="L31" i="1"/>
  <c r="L67" i="1"/>
  <c r="L74" i="1"/>
  <c r="L95" i="1"/>
  <c r="L46" i="1"/>
  <c r="L54" i="1"/>
  <c r="L75" i="1"/>
  <c r="L82" i="1"/>
  <c r="L96" i="1"/>
  <c r="L103" i="1"/>
  <c r="L110" i="1"/>
  <c r="L20" i="1"/>
  <c r="L26" i="1"/>
  <c r="L47" i="1"/>
  <c r="L83" i="1"/>
  <c r="L90" i="1"/>
  <c r="L27" i="1"/>
  <c r="L34" i="1"/>
  <c r="L48" i="1"/>
  <c r="L55" i="1"/>
  <c r="L62" i="1"/>
  <c r="L70" i="1"/>
  <c r="L98" i="1"/>
  <c r="L42" i="1"/>
  <c r="L63" i="1"/>
  <c r="L99" i="1"/>
  <c r="L106" i="1"/>
  <c r="L18" i="1"/>
  <c r="L33" i="1"/>
  <c r="L49" i="1"/>
  <c r="L65" i="1"/>
  <c r="L81" i="1"/>
  <c r="L97" i="1"/>
  <c r="L28" i="1"/>
  <c r="L44" i="1"/>
  <c r="L60" i="1"/>
  <c r="L76" i="1"/>
  <c r="L92" i="1"/>
  <c r="L108" i="1"/>
  <c r="L14" i="1"/>
  <c r="L29" i="1"/>
  <c r="L45" i="1"/>
  <c r="L61" i="1"/>
  <c r="L77" i="1"/>
  <c r="L93" i="1"/>
  <c r="L109" i="1"/>
  <c r="L24" i="1"/>
  <c r="L40" i="1"/>
  <c r="L56" i="1"/>
  <c r="L72" i="1"/>
  <c r="L88" i="1"/>
  <c r="L104" i="1"/>
  <c r="L15" i="1"/>
  <c r="L25" i="1"/>
  <c r="L41" i="1"/>
  <c r="L57" i="1"/>
  <c r="L73" i="1"/>
  <c r="L89" i="1"/>
  <c r="L105" i="1"/>
  <c r="L36" i="1"/>
  <c r="L52" i="1"/>
  <c r="L68" i="1"/>
  <c r="L84" i="1"/>
  <c r="L100" i="1"/>
  <c r="L16" i="1"/>
  <c r="L21" i="1"/>
  <c r="L37" i="1"/>
  <c r="L53" i="1"/>
  <c r="L69" i="1"/>
  <c r="L85" i="1"/>
  <c r="L101" i="1"/>
  <c r="C111" i="1"/>
  <c r="C112" i="1"/>
  <c r="D111" i="1"/>
  <c r="M34" i="1" l="1"/>
  <c r="N110" i="1"/>
  <c r="M68" i="1"/>
  <c r="N43" i="1"/>
  <c r="N49" i="1"/>
  <c r="N34" i="1"/>
  <c r="M102" i="1"/>
  <c r="M77" i="1"/>
  <c r="N37" i="1"/>
  <c r="N80" i="1"/>
  <c r="M47" i="1"/>
  <c r="M89" i="1"/>
  <c r="M81" i="1"/>
  <c r="M55" i="1"/>
  <c r="M92" i="1"/>
  <c r="M100" i="1"/>
  <c r="M71" i="1"/>
  <c r="M49" i="1"/>
  <c r="N42" i="1"/>
  <c r="N90" i="1"/>
  <c r="M65" i="1"/>
  <c r="N96" i="1"/>
  <c r="M63" i="1"/>
  <c r="M105" i="1"/>
  <c r="M96" i="1"/>
  <c r="N55" i="1"/>
  <c r="M54" i="1"/>
  <c r="N25" i="1"/>
  <c r="N98" i="1"/>
  <c r="N17" i="1"/>
  <c r="M108" i="1"/>
  <c r="M84" i="1"/>
  <c r="M39" i="1"/>
  <c r="N69" i="1"/>
  <c r="N106" i="1"/>
  <c r="M90" i="1"/>
  <c r="M31" i="1"/>
  <c r="M13" i="1"/>
  <c r="M79" i="1"/>
  <c r="N31" i="1"/>
  <c r="N24" i="1"/>
  <c r="N81" i="1"/>
  <c r="M44" i="1"/>
  <c r="N78" i="1"/>
  <c r="M91" i="1"/>
  <c r="M42" i="1"/>
  <c r="M32" i="1"/>
  <c r="N66" i="1"/>
  <c r="M29" i="1"/>
  <c r="N33" i="1"/>
  <c r="N63" i="1"/>
  <c r="M52" i="1"/>
  <c r="N23" i="1"/>
  <c r="M22" i="1"/>
  <c r="M75" i="1"/>
  <c r="N56" i="1"/>
  <c r="M46" i="1"/>
  <c r="M64" i="1"/>
  <c r="N79" i="1"/>
  <c r="N14" i="1"/>
  <c r="N99" i="1"/>
  <c r="N88" i="1"/>
  <c r="M97" i="1"/>
  <c r="N26" i="1"/>
  <c r="N15" i="1"/>
  <c r="N104" i="1"/>
  <c r="M106" i="1"/>
  <c r="M56" i="1"/>
  <c r="M107" i="1"/>
  <c r="N32" i="1"/>
  <c r="N62" i="1"/>
  <c r="N97" i="1"/>
  <c r="M28" i="1"/>
  <c r="M20" i="1"/>
  <c r="M101" i="1"/>
  <c r="N89" i="1"/>
  <c r="N13" i="1"/>
  <c r="M21" i="1"/>
  <c r="N47" i="1"/>
  <c r="N61" i="1"/>
  <c r="M78" i="1"/>
  <c r="N72" i="1"/>
  <c r="M45" i="1"/>
  <c r="N27" i="1"/>
  <c r="M66" i="1"/>
  <c r="N48" i="1"/>
  <c r="N94" i="1"/>
  <c r="M30" i="1"/>
  <c r="M60" i="1"/>
  <c r="N103" i="1"/>
  <c r="M93" i="1"/>
  <c r="N73" i="1"/>
  <c r="N40" i="1"/>
  <c r="N30" i="1"/>
  <c r="M36" i="1"/>
  <c r="N105" i="1"/>
  <c r="M35" i="1"/>
  <c r="M33" i="1"/>
  <c r="N68" i="1"/>
  <c r="N82" i="1"/>
  <c r="M18" i="1"/>
  <c r="M48" i="1"/>
  <c r="M58" i="1"/>
  <c r="N77" i="1"/>
  <c r="M74" i="1"/>
  <c r="N60" i="1"/>
  <c r="M50" i="1"/>
  <c r="M103" i="1"/>
  <c r="M53" i="1"/>
  <c r="M62" i="1"/>
  <c r="M83" i="1"/>
  <c r="N44" i="1"/>
  <c r="N58" i="1"/>
  <c r="M40" i="1"/>
  <c r="M88" i="1"/>
  <c r="N20" i="1"/>
  <c r="N45" i="1"/>
  <c r="N64" i="1"/>
  <c r="N22" i="1"/>
  <c r="N93" i="1"/>
  <c r="M87" i="1"/>
  <c r="M27" i="1"/>
  <c r="N87" i="1"/>
  <c r="N57" i="1"/>
  <c r="M19" i="1"/>
  <c r="M25" i="1"/>
  <c r="M15" i="1"/>
  <c r="M80" i="1"/>
  <c r="M12" i="1"/>
  <c r="M26" i="1"/>
  <c r="N86" i="1"/>
  <c r="M99" i="1"/>
  <c r="N74" i="1"/>
  <c r="M70" i="1"/>
  <c r="N53" i="1"/>
  <c r="M43" i="1"/>
  <c r="M95" i="1"/>
  <c r="N35" i="1"/>
  <c r="M72" i="1"/>
  <c r="N65" i="1"/>
  <c r="N71" i="1"/>
  <c r="N41" i="1"/>
  <c r="N102" i="1"/>
  <c r="M17" i="1"/>
  <c r="N52" i="1"/>
  <c r="M41" i="1"/>
  <c r="M82" i="1"/>
  <c r="M98" i="1"/>
  <c r="N59" i="1"/>
  <c r="N18" i="1"/>
  <c r="N75" i="1"/>
  <c r="M57" i="1"/>
  <c r="N38" i="1"/>
  <c r="N76" i="1"/>
  <c r="N46" i="1"/>
  <c r="N39" i="1"/>
  <c r="N108" i="1"/>
  <c r="M24" i="1"/>
  <c r="N91" i="1"/>
  <c r="N83" i="1"/>
  <c r="M38" i="1"/>
  <c r="M16" i="1"/>
  <c r="N12" i="1"/>
  <c r="N67" i="1"/>
  <c r="N95" i="1"/>
  <c r="M109" i="1"/>
  <c r="M67" i="1"/>
  <c r="N70" i="1"/>
  <c r="N100" i="1"/>
  <c r="N36" i="1"/>
  <c r="M73" i="1"/>
  <c r="N19" i="1"/>
  <c r="M23" i="1"/>
  <c r="M86" i="1"/>
  <c r="M37" i="1"/>
  <c r="M94" i="1"/>
  <c r="M85" i="1"/>
  <c r="N54" i="1"/>
  <c r="N28" i="1"/>
  <c r="N51" i="1"/>
  <c r="M110" i="1"/>
  <c r="N16" i="1"/>
  <c r="N84" i="1"/>
  <c r="N107" i="1"/>
  <c r="M104" i="1"/>
  <c r="N85" i="1"/>
  <c r="N101" i="1"/>
  <c r="M76" i="1"/>
  <c r="M59" i="1"/>
  <c r="N92" i="1"/>
  <c r="N21" i="1"/>
  <c r="M61" i="1"/>
  <c r="M69" i="1"/>
  <c r="M51" i="1"/>
  <c r="N29" i="1"/>
  <c r="M14" i="1"/>
  <c r="N50" i="1"/>
  <c r="N109" i="1"/>
  <c r="D112" i="1"/>
  <c r="I14" i="1"/>
  <c r="I22" i="1"/>
  <c r="I30" i="1"/>
  <c r="I38" i="1"/>
  <c r="I46" i="1"/>
  <c r="I54" i="1"/>
  <c r="I62" i="1"/>
  <c r="I70" i="1"/>
  <c r="I78" i="1"/>
  <c r="I86" i="1"/>
  <c r="I94" i="1"/>
  <c r="I102" i="1"/>
  <c r="I110" i="1"/>
  <c r="G18" i="1"/>
  <c r="G26" i="1"/>
  <c r="G34" i="1"/>
  <c r="G42" i="1"/>
  <c r="G50" i="1"/>
  <c r="G58" i="1"/>
  <c r="G66" i="1"/>
  <c r="G74" i="1"/>
  <c r="G82" i="1"/>
  <c r="G90" i="1"/>
  <c r="G98" i="1"/>
  <c r="G106" i="1"/>
  <c r="H24" i="1"/>
  <c r="H40" i="1"/>
  <c r="H56" i="1"/>
  <c r="H72" i="1"/>
  <c r="H19" i="1"/>
  <c r="H35" i="1"/>
  <c r="H51" i="1"/>
  <c r="H79" i="1"/>
  <c r="H96" i="1"/>
  <c r="H57" i="1"/>
  <c r="H85" i="1"/>
  <c r="H101" i="1"/>
  <c r="I15" i="1"/>
  <c r="I23" i="1"/>
  <c r="I31" i="1"/>
  <c r="I39" i="1"/>
  <c r="I47" i="1"/>
  <c r="I55" i="1"/>
  <c r="I63" i="1"/>
  <c r="I71" i="1"/>
  <c r="I79" i="1"/>
  <c r="I87" i="1"/>
  <c r="I95" i="1"/>
  <c r="I103" i="1"/>
  <c r="I11" i="1"/>
  <c r="G19" i="1"/>
  <c r="G27" i="1"/>
  <c r="G35" i="1"/>
  <c r="G43" i="1"/>
  <c r="G51" i="1"/>
  <c r="G59" i="1"/>
  <c r="G67" i="1"/>
  <c r="G75" i="1"/>
  <c r="G83" i="1"/>
  <c r="G91" i="1"/>
  <c r="G99" i="1"/>
  <c r="G107" i="1"/>
  <c r="H26" i="1"/>
  <c r="H42" i="1"/>
  <c r="H58" i="1"/>
  <c r="H74" i="1"/>
  <c r="H21" i="1"/>
  <c r="H37" i="1"/>
  <c r="H53" i="1"/>
  <c r="H82" i="1"/>
  <c r="H98" i="1"/>
  <c r="H61" i="1"/>
  <c r="H87" i="1"/>
  <c r="H103" i="1"/>
  <c r="I16" i="1"/>
  <c r="I24" i="1"/>
  <c r="I32" i="1"/>
  <c r="I40" i="1"/>
  <c r="I48" i="1"/>
  <c r="I56" i="1"/>
  <c r="I64" i="1"/>
  <c r="I72" i="1"/>
  <c r="I80" i="1"/>
  <c r="I88" i="1"/>
  <c r="I96" i="1"/>
  <c r="I104" i="1"/>
  <c r="G12" i="1"/>
  <c r="G20" i="1"/>
  <c r="G28" i="1"/>
  <c r="G36" i="1"/>
  <c r="G44" i="1"/>
  <c r="G52" i="1"/>
  <c r="G60" i="1"/>
  <c r="G68" i="1"/>
  <c r="G76" i="1"/>
  <c r="G84" i="1"/>
  <c r="G92" i="1"/>
  <c r="G100" i="1"/>
  <c r="G108" i="1"/>
  <c r="H12" i="1"/>
  <c r="H28" i="1"/>
  <c r="H44" i="1"/>
  <c r="H60" i="1"/>
  <c r="H76" i="1"/>
  <c r="H23" i="1"/>
  <c r="H39" i="1"/>
  <c r="H55" i="1"/>
  <c r="H84" i="1"/>
  <c r="H100" i="1"/>
  <c r="H65" i="1"/>
  <c r="H89" i="1"/>
  <c r="H105" i="1"/>
  <c r="I17" i="1"/>
  <c r="I25" i="1"/>
  <c r="I33" i="1"/>
  <c r="I41" i="1"/>
  <c r="I49" i="1"/>
  <c r="I57" i="1"/>
  <c r="I65" i="1"/>
  <c r="I73" i="1"/>
  <c r="I81" i="1"/>
  <c r="I89" i="1"/>
  <c r="I97" i="1"/>
  <c r="I105" i="1"/>
  <c r="G13" i="1"/>
  <c r="G21" i="1"/>
  <c r="G29" i="1"/>
  <c r="G37" i="1"/>
  <c r="G45" i="1"/>
  <c r="G53" i="1"/>
  <c r="G61" i="1"/>
  <c r="G69" i="1"/>
  <c r="G77" i="1"/>
  <c r="G85" i="1"/>
  <c r="G93" i="1"/>
  <c r="G101" i="1"/>
  <c r="G109" i="1"/>
  <c r="H14" i="1"/>
  <c r="H30" i="1"/>
  <c r="H46" i="1"/>
  <c r="H62" i="1"/>
  <c r="H78" i="1"/>
  <c r="H25" i="1"/>
  <c r="H41" i="1"/>
  <c r="H59" i="1"/>
  <c r="H86" i="1"/>
  <c r="H102" i="1"/>
  <c r="H69" i="1"/>
  <c r="H91" i="1"/>
  <c r="H107" i="1"/>
  <c r="I18" i="1"/>
  <c r="I26" i="1"/>
  <c r="I34" i="1"/>
  <c r="I42" i="1"/>
  <c r="I50" i="1"/>
  <c r="I58" i="1"/>
  <c r="I66" i="1"/>
  <c r="I74" i="1"/>
  <c r="I82" i="1"/>
  <c r="I90" i="1"/>
  <c r="I98" i="1"/>
  <c r="I106" i="1"/>
  <c r="G14" i="1"/>
  <c r="G22" i="1"/>
  <c r="G30" i="1"/>
  <c r="G38" i="1"/>
  <c r="G46" i="1"/>
  <c r="G54" i="1"/>
  <c r="G62" i="1"/>
  <c r="G70" i="1"/>
  <c r="G78" i="1"/>
  <c r="G86" i="1"/>
  <c r="G94" i="1"/>
  <c r="G102" i="1"/>
  <c r="G110" i="1"/>
  <c r="H16" i="1"/>
  <c r="H32" i="1"/>
  <c r="H48" i="1"/>
  <c r="H64" i="1"/>
  <c r="H80" i="1"/>
  <c r="H27" i="1"/>
  <c r="H43" i="1"/>
  <c r="H63" i="1"/>
  <c r="H88" i="1"/>
  <c r="H104" i="1"/>
  <c r="H73" i="1"/>
  <c r="H93" i="1"/>
  <c r="H109" i="1"/>
  <c r="I19" i="1"/>
  <c r="I27" i="1"/>
  <c r="I35" i="1"/>
  <c r="I43" i="1"/>
  <c r="I51" i="1"/>
  <c r="I59" i="1"/>
  <c r="I67" i="1"/>
  <c r="I75" i="1"/>
  <c r="I83" i="1"/>
  <c r="I91" i="1"/>
  <c r="I99" i="1"/>
  <c r="I107" i="1"/>
  <c r="G15" i="1"/>
  <c r="G23" i="1"/>
  <c r="G31" i="1"/>
  <c r="G39" i="1"/>
  <c r="G47" i="1"/>
  <c r="G55" i="1"/>
  <c r="G63" i="1"/>
  <c r="G71" i="1"/>
  <c r="G79" i="1"/>
  <c r="G87" i="1"/>
  <c r="G95" i="1"/>
  <c r="G103" i="1"/>
  <c r="G11" i="1"/>
  <c r="H18" i="1"/>
  <c r="H34" i="1"/>
  <c r="H50" i="1"/>
  <c r="H66" i="1"/>
  <c r="H13" i="1"/>
  <c r="H29" i="1"/>
  <c r="H45" i="1"/>
  <c r="H67" i="1"/>
  <c r="H90" i="1"/>
  <c r="H106" i="1"/>
  <c r="H77" i="1"/>
  <c r="H95" i="1"/>
  <c r="H11" i="1"/>
  <c r="I12" i="1"/>
  <c r="I20" i="1"/>
  <c r="I28" i="1"/>
  <c r="I36" i="1"/>
  <c r="I44" i="1"/>
  <c r="I52" i="1"/>
  <c r="I60" i="1"/>
  <c r="I68" i="1"/>
  <c r="I76" i="1"/>
  <c r="I84" i="1"/>
  <c r="I92" i="1"/>
  <c r="I100" i="1"/>
  <c r="I108" i="1"/>
  <c r="G16" i="1"/>
  <c r="G24" i="1"/>
  <c r="G32" i="1"/>
  <c r="G40" i="1"/>
  <c r="G48" i="1"/>
  <c r="G56" i="1"/>
  <c r="G64" i="1"/>
  <c r="G72" i="1"/>
  <c r="G80" i="1"/>
  <c r="G88" i="1"/>
  <c r="G96" i="1"/>
  <c r="G104" i="1"/>
  <c r="H20" i="1"/>
  <c r="H36" i="1"/>
  <c r="H52" i="1"/>
  <c r="H68" i="1"/>
  <c r="H15" i="1"/>
  <c r="H31" i="1"/>
  <c r="H47" i="1"/>
  <c r="H71" i="1"/>
  <c r="H92" i="1"/>
  <c r="H108" i="1"/>
  <c r="H81" i="1"/>
  <c r="H97" i="1"/>
  <c r="I29" i="1"/>
  <c r="I93" i="1"/>
  <c r="G57" i="1"/>
  <c r="H54" i="1"/>
  <c r="H83" i="1"/>
  <c r="H33" i="1"/>
  <c r="G105" i="1"/>
  <c r="H22" i="1"/>
  <c r="G49" i="1"/>
  <c r="H38" i="1"/>
  <c r="I37" i="1"/>
  <c r="I101" i="1"/>
  <c r="G65" i="1"/>
  <c r="H70" i="1"/>
  <c r="H99" i="1"/>
  <c r="G41" i="1"/>
  <c r="H94" i="1"/>
  <c r="H110" i="1"/>
  <c r="I45" i="1"/>
  <c r="I109" i="1"/>
  <c r="G73" i="1"/>
  <c r="H17" i="1"/>
  <c r="I53" i="1"/>
  <c r="G17" i="1"/>
  <c r="G81" i="1"/>
  <c r="I61" i="1"/>
  <c r="G25" i="1"/>
  <c r="G89" i="1"/>
  <c r="H49" i="1"/>
  <c r="I85" i="1"/>
  <c r="I69" i="1"/>
  <c r="G33" i="1"/>
  <c r="G97" i="1"/>
  <c r="H75" i="1"/>
  <c r="I77" i="1"/>
  <c r="I21" i="1"/>
  <c r="I13" i="1"/>
</calcChain>
</file>

<file path=xl/sharedStrings.xml><?xml version="1.0" encoding="utf-8"?>
<sst xmlns="http://schemas.openxmlformats.org/spreadsheetml/2006/main" count="34" uniqueCount="24">
  <si>
    <t>X</t>
  </si>
  <si>
    <t>Rm</t>
  </si>
  <si>
    <t>LCI</t>
  </si>
  <si>
    <t>LC</t>
  </si>
  <si>
    <t>LCS</t>
  </si>
  <si>
    <t>3/d2 =</t>
  </si>
  <si>
    <t>Dato</t>
  </si>
  <si>
    <t>LEI</t>
  </si>
  <si>
    <t>LES</t>
  </si>
  <si>
    <t>ANÁLISIS DE CAPACIDAD - VARIABLES</t>
  </si>
  <si>
    <t>JUAN PABLO HERRERA SIERRA</t>
  </si>
  <si>
    <t>http://www.nodointeractivo.com/</t>
  </si>
  <si>
    <t>juanherrera@nodointeractivo.com</t>
  </si>
  <si>
    <t>This worksheet contains values required for NodoStat charts.</t>
  </si>
  <si>
    <t>NormalPlot  8/13/2011 21:11.49</t>
  </si>
  <si>
    <t>Cp =</t>
  </si>
  <si>
    <t>M</t>
  </si>
  <si>
    <t>S</t>
  </si>
  <si>
    <t>Pp =</t>
  </si>
  <si>
    <t>Ppk =</t>
  </si>
  <si>
    <t>Cpk =</t>
  </si>
  <si>
    <t>d2 =</t>
  </si>
  <si>
    <t>D3 =</t>
  </si>
  <si>
    <t>D4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</si>
</sst>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24"/>
      <color indexed="51"/>
      <name val="Arial"/>
      <family val="2"/>
    </font>
    <font>
      <b/>
      <sz val="10"/>
      <color indexed="51"/>
      <name val="Arial"/>
      <family val="2"/>
    </font>
    <font>
      <u/>
      <sz val="10"/>
      <color indexed="12"/>
      <name val="Arial"/>
      <family val="2"/>
    </font>
    <font>
      <u/>
      <sz val="10"/>
      <color indexed="51"/>
      <name val="Arial"/>
      <family val="2"/>
    </font>
    <font>
      <sz val="10"/>
      <color rgb="FFFFCC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CC00"/>
      </left>
      <right/>
      <top style="thin">
        <color rgb="FFFFCC00"/>
      </top>
      <bottom style="thin">
        <color rgb="FFFFCC00"/>
      </bottom>
      <diagonal/>
    </border>
    <border>
      <left/>
      <right/>
      <top style="thin">
        <color rgb="FFFFCC00"/>
      </top>
      <bottom style="thin">
        <color rgb="FFFFCC00"/>
      </bottom>
      <diagonal/>
    </border>
    <border>
      <left/>
      <right style="thin">
        <color rgb="FFFFCC00"/>
      </right>
      <top style="thin">
        <color rgb="FFFFCC00"/>
      </top>
      <bottom style="thin">
        <color rgb="FFFFCC00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9">
    <xf numFmtId="0" fontId="0" fillId="0" borderId="0" xfId="0"/>
    <xf numFmtId="0" fontId="0" fillId="4" borderId="0" xfId="0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0" fontId="0" fillId="4" borderId="0" xfId="0" applyFill="1" applyBorder="1"/>
    <xf numFmtId="0" fontId="2" fillId="3" borderId="1" xfId="3" applyFont="1" applyFill="1" applyBorder="1" applyAlignment="1" applyProtection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2" xfId="0" applyFill="1" applyBorder="1" applyAlignment="1" applyProtection="1">
      <alignment horizontal="center"/>
      <protection locked="0"/>
    </xf>
    <xf numFmtId="0" fontId="0" fillId="6" borderId="3" xfId="0" applyFill="1" applyBorder="1" applyAlignment="1" applyProtection="1">
      <alignment horizontal="center"/>
      <protection locked="0"/>
    </xf>
    <xf numFmtId="0" fontId="0" fillId="5" borderId="4" xfId="0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2" fontId="0" fillId="5" borderId="3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2" fontId="0" fillId="5" borderId="4" xfId="0" applyNumberFormat="1" applyFill="1" applyBorder="1" applyAlignment="1" applyProtection="1">
      <alignment horizontal="center"/>
    </xf>
    <xf numFmtId="2" fontId="0" fillId="5" borderId="4" xfId="0" applyNumberFormat="1" applyFill="1" applyBorder="1" applyAlignment="1">
      <alignment horizontal="center"/>
    </xf>
    <xf numFmtId="0" fontId="8" fillId="4" borderId="0" xfId="0" quotePrefix="1" applyFont="1" applyFill="1" applyBorder="1" applyAlignment="1">
      <alignment horizontal="right"/>
    </xf>
    <xf numFmtId="0" fontId="8" fillId="4" borderId="0" xfId="0" applyFont="1" applyFill="1" applyBorder="1" applyAlignment="1">
      <alignment horizontal="right"/>
    </xf>
    <xf numFmtId="0" fontId="2" fillId="3" borderId="4" xfId="3" applyFont="1" applyFill="1" applyBorder="1" applyAlignment="1" applyProtection="1">
      <alignment horizontal="center"/>
    </xf>
    <xf numFmtId="0" fontId="0" fillId="6" borderId="4" xfId="0" applyFill="1" applyBorder="1" applyAlignment="1" applyProtection="1">
      <alignment horizontal="center"/>
      <protection locked="0"/>
    </xf>
    <xf numFmtId="0" fontId="8" fillId="4" borderId="0" xfId="0" applyFont="1" applyFill="1" applyBorder="1" applyAlignment="1">
      <alignment horizontal="center"/>
    </xf>
    <xf numFmtId="0" fontId="8" fillId="4" borderId="0" xfId="0" quotePrefix="1" applyFont="1" applyFill="1" applyBorder="1" applyAlignment="1">
      <alignment horizontal="center"/>
    </xf>
    <xf numFmtId="2" fontId="8" fillId="4" borderId="0" xfId="0" quotePrefix="1" applyNumberFormat="1" applyFont="1" applyFill="1" applyBorder="1" applyAlignment="1">
      <alignment horizontal="center"/>
    </xf>
    <xf numFmtId="2" fontId="3" fillId="4" borderId="0" xfId="0" quotePrefix="1" applyNumberFormat="1" applyFont="1" applyFill="1" applyBorder="1" applyAlignment="1">
      <alignment horizontal="center"/>
    </xf>
    <xf numFmtId="0" fontId="4" fillId="2" borderId="5" xfId="2" applyFont="1" applyFill="1" applyBorder="1" applyAlignment="1" applyProtection="1">
      <alignment horizontal="center"/>
    </xf>
    <xf numFmtId="0" fontId="4" fillId="2" borderId="6" xfId="2" applyFont="1" applyFill="1" applyBorder="1" applyAlignment="1" applyProtection="1">
      <alignment horizontal="center"/>
    </xf>
    <xf numFmtId="0" fontId="4" fillId="2" borderId="7" xfId="2" applyFont="1" applyFill="1" applyBorder="1" applyAlignment="1" applyProtection="1">
      <alignment horizontal="center"/>
    </xf>
    <xf numFmtId="0" fontId="5" fillId="2" borderId="0" xfId="3" applyFont="1" applyFill="1" applyBorder="1" applyAlignment="1" applyProtection="1">
      <alignment horizontal="center"/>
    </xf>
    <xf numFmtId="0" fontId="7" fillId="2" borderId="0" xfId="1" applyFont="1" applyFill="1" applyBorder="1" applyAlignment="1" applyProtection="1">
      <alignment horizontal="center"/>
    </xf>
  </cellXfs>
  <cellStyles count="4">
    <cellStyle name="Hyperlink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2400"/>
              <a:t>X Chart</a:t>
            </a:r>
          </a:p>
        </c:rich>
      </c:tx>
      <c:layout>
        <c:manualLayout>
          <c:xMode val="edge"/>
          <c:yMode val="edge"/>
          <c:x val="0.45064267217015236"/>
          <c:y val="6.692793873620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42028559675618"/>
          <c:y val="0.19607905713547136"/>
          <c:w val="0.82494617681783455"/>
          <c:h val="0.59804112426318767"/>
        </c:manualLayout>
      </c:layout>
      <c:lineChart>
        <c:grouping val="standard"/>
        <c:varyColors val="0"/>
        <c:ser>
          <c:idx val="0"/>
          <c:order val="0"/>
          <c:tx>
            <c:strRef>
              <c:f>Sheet1!$F$10</c:f>
              <c:strCache>
                <c:ptCount val="1"/>
                <c:pt idx="0">
                  <c:v>X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4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Sheet1!$F$11:$F$110</c:f>
              <c:numCache>
                <c:formatCode>General</c:formatCode>
                <c:ptCount val="100"/>
                <c:pt idx="0">
                  <c:v>255</c:v>
                </c:pt>
                <c:pt idx="1">
                  <c:v>232</c:v>
                </c:pt>
                <c:pt idx="2">
                  <c:v>282</c:v>
                </c:pt>
                <c:pt idx="3">
                  <c:v>260</c:v>
                </c:pt>
                <c:pt idx="4">
                  <c:v>255</c:v>
                </c:pt>
                <c:pt idx="5">
                  <c:v>233</c:v>
                </c:pt>
                <c:pt idx="6">
                  <c:v>240</c:v>
                </c:pt>
                <c:pt idx="7">
                  <c:v>255</c:v>
                </c:pt>
                <c:pt idx="8">
                  <c:v>254</c:v>
                </c:pt>
                <c:pt idx="9">
                  <c:v>259</c:v>
                </c:pt>
                <c:pt idx="10">
                  <c:v>235</c:v>
                </c:pt>
                <c:pt idx="11">
                  <c:v>262</c:v>
                </c:pt>
                <c:pt idx="12">
                  <c:v>272</c:v>
                </c:pt>
                <c:pt idx="13">
                  <c:v>247</c:v>
                </c:pt>
                <c:pt idx="14">
                  <c:v>251</c:v>
                </c:pt>
                <c:pt idx="15">
                  <c:v>245</c:v>
                </c:pt>
                <c:pt idx="16">
                  <c:v>225</c:v>
                </c:pt>
                <c:pt idx="17">
                  <c:v>254</c:v>
                </c:pt>
                <c:pt idx="18">
                  <c:v>249</c:v>
                </c:pt>
                <c:pt idx="19">
                  <c:v>250</c:v>
                </c:pt>
                <c:pt idx="20">
                  <c:v>254</c:v>
                </c:pt>
                <c:pt idx="21">
                  <c:v>258</c:v>
                </c:pt>
                <c:pt idx="22">
                  <c:v>247</c:v>
                </c:pt>
                <c:pt idx="23">
                  <c:v>253</c:v>
                </c:pt>
                <c:pt idx="24">
                  <c:v>260</c:v>
                </c:pt>
                <c:pt idx="25">
                  <c:v>249</c:v>
                </c:pt>
                <c:pt idx="26">
                  <c:v>249</c:v>
                </c:pt>
                <c:pt idx="27">
                  <c:v>257</c:v>
                </c:pt>
                <c:pt idx="28">
                  <c:v>253</c:v>
                </c:pt>
                <c:pt idx="29">
                  <c:v>255</c:v>
                </c:pt>
                <c:pt idx="30">
                  <c:v>269</c:v>
                </c:pt>
                <c:pt idx="31">
                  <c:v>248</c:v>
                </c:pt>
                <c:pt idx="32">
                  <c:v>253</c:v>
                </c:pt>
                <c:pt idx="33">
                  <c:v>274</c:v>
                </c:pt>
                <c:pt idx="34">
                  <c:v>265</c:v>
                </c:pt>
                <c:pt idx="35">
                  <c:v>276</c:v>
                </c:pt>
                <c:pt idx="36">
                  <c:v>254</c:v>
                </c:pt>
                <c:pt idx="37">
                  <c:v>248</c:v>
                </c:pt>
                <c:pt idx="38">
                  <c:v>258</c:v>
                </c:pt>
                <c:pt idx="39">
                  <c:v>257</c:v>
                </c:pt>
                <c:pt idx="40">
                  <c:v>240</c:v>
                </c:pt>
                <c:pt idx="41">
                  <c:v>244</c:v>
                </c:pt>
                <c:pt idx="42">
                  <c:v>259</c:v>
                </c:pt>
                <c:pt idx="43">
                  <c:v>243</c:v>
                </c:pt>
                <c:pt idx="44">
                  <c:v>241</c:v>
                </c:pt>
                <c:pt idx="45">
                  <c:v>265</c:v>
                </c:pt>
                <c:pt idx="46">
                  <c:v>244</c:v>
                </c:pt>
                <c:pt idx="47">
                  <c:v>267</c:v>
                </c:pt>
                <c:pt idx="48">
                  <c:v>279</c:v>
                </c:pt>
                <c:pt idx="49">
                  <c:v>266</c:v>
                </c:pt>
                <c:pt idx="50">
                  <c:v>256</c:v>
                </c:pt>
                <c:pt idx="51">
                  <c:v>256</c:v>
                </c:pt>
                <c:pt idx="52">
                  <c:v>267</c:v>
                </c:pt>
                <c:pt idx="53">
                  <c:v>250</c:v>
                </c:pt>
                <c:pt idx="54">
                  <c:v>253</c:v>
                </c:pt>
                <c:pt idx="55">
                  <c:v>259</c:v>
                </c:pt>
                <c:pt idx="56">
                  <c:v>278</c:v>
                </c:pt>
                <c:pt idx="57">
                  <c:v>260</c:v>
                </c:pt>
                <c:pt idx="58">
                  <c:v>250</c:v>
                </c:pt>
                <c:pt idx="59">
                  <c:v>252</c:v>
                </c:pt>
                <c:pt idx="60">
                  <c:v>253</c:v>
                </c:pt>
                <c:pt idx="61">
                  <c:v>260</c:v>
                </c:pt>
                <c:pt idx="62">
                  <c:v>236</c:v>
                </c:pt>
                <c:pt idx="63">
                  <c:v>266</c:v>
                </c:pt>
                <c:pt idx="64">
                  <c:v>269</c:v>
                </c:pt>
                <c:pt idx="65">
                  <c:v>255</c:v>
                </c:pt>
                <c:pt idx="66">
                  <c:v>260</c:v>
                </c:pt>
                <c:pt idx="67">
                  <c:v>258</c:v>
                </c:pt>
                <c:pt idx="68">
                  <c:v>259</c:v>
                </c:pt>
                <c:pt idx="69">
                  <c:v>237</c:v>
                </c:pt>
                <c:pt idx="70">
                  <c:v>245</c:v>
                </c:pt>
                <c:pt idx="71">
                  <c:v>255</c:v>
                </c:pt>
                <c:pt idx="72">
                  <c:v>229</c:v>
                </c:pt>
                <c:pt idx="73">
                  <c:v>253</c:v>
                </c:pt>
                <c:pt idx="74">
                  <c:v>245</c:v>
                </c:pt>
                <c:pt idx="75">
                  <c:v>256</c:v>
                </c:pt>
                <c:pt idx="76">
                  <c:v>255</c:v>
                </c:pt>
                <c:pt idx="77">
                  <c:v>251</c:v>
                </c:pt>
                <c:pt idx="78">
                  <c:v>251</c:v>
                </c:pt>
                <c:pt idx="79">
                  <c:v>260</c:v>
                </c:pt>
                <c:pt idx="80">
                  <c:v>266</c:v>
                </c:pt>
                <c:pt idx="81">
                  <c:v>238</c:v>
                </c:pt>
                <c:pt idx="82">
                  <c:v>255</c:v>
                </c:pt>
                <c:pt idx="83">
                  <c:v>256</c:v>
                </c:pt>
                <c:pt idx="84">
                  <c:v>261</c:v>
                </c:pt>
                <c:pt idx="85">
                  <c:v>245</c:v>
                </c:pt>
                <c:pt idx="86">
                  <c:v>257</c:v>
                </c:pt>
                <c:pt idx="87">
                  <c:v>262</c:v>
                </c:pt>
                <c:pt idx="88">
                  <c:v>258</c:v>
                </c:pt>
                <c:pt idx="89">
                  <c:v>256</c:v>
                </c:pt>
                <c:pt idx="90">
                  <c:v>238</c:v>
                </c:pt>
                <c:pt idx="91">
                  <c:v>273</c:v>
                </c:pt>
                <c:pt idx="92">
                  <c:v>257</c:v>
                </c:pt>
                <c:pt idx="93">
                  <c:v>264</c:v>
                </c:pt>
                <c:pt idx="94">
                  <c:v>259</c:v>
                </c:pt>
                <c:pt idx="95">
                  <c:v>263</c:v>
                </c:pt>
                <c:pt idx="96">
                  <c:v>261</c:v>
                </c:pt>
                <c:pt idx="97">
                  <c:v>253</c:v>
                </c:pt>
                <c:pt idx="98">
                  <c:v>258</c:v>
                </c:pt>
                <c:pt idx="99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E1-4218-B5B3-D1565902CAD1}"/>
            </c:ext>
          </c:extLst>
        </c:ser>
        <c:ser>
          <c:idx val="1"/>
          <c:order val="1"/>
          <c:tx>
            <c:strRef>
              <c:f>Sheet1!$G$10</c:f>
              <c:strCache>
                <c:ptCount val="1"/>
                <c:pt idx="0">
                  <c:v>LCI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Sheet1!$G$11:$G$110</c:f>
              <c:numCache>
                <c:formatCode>0.00</c:formatCode>
                <c:ptCount val="100"/>
                <c:pt idx="0">
                  <c:v>224.14862626262624</c:v>
                </c:pt>
                <c:pt idx="1">
                  <c:v>224.14862626262624</c:v>
                </c:pt>
                <c:pt idx="2">
                  <c:v>224.14862626262624</c:v>
                </c:pt>
                <c:pt idx="3">
                  <c:v>224.14862626262624</c:v>
                </c:pt>
                <c:pt idx="4">
                  <c:v>224.14862626262624</c:v>
                </c:pt>
                <c:pt idx="5">
                  <c:v>224.14862626262624</c:v>
                </c:pt>
                <c:pt idx="6">
                  <c:v>224.14862626262624</c:v>
                </c:pt>
                <c:pt idx="7">
                  <c:v>224.14862626262624</c:v>
                </c:pt>
                <c:pt idx="8">
                  <c:v>224.14862626262624</c:v>
                </c:pt>
                <c:pt idx="9">
                  <c:v>224.14862626262624</c:v>
                </c:pt>
                <c:pt idx="10">
                  <c:v>224.14862626262624</c:v>
                </c:pt>
                <c:pt idx="11">
                  <c:v>224.14862626262624</c:v>
                </c:pt>
                <c:pt idx="12">
                  <c:v>224.14862626262624</c:v>
                </c:pt>
                <c:pt idx="13">
                  <c:v>224.14862626262624</c:v>
                </c:pt>
                <c:pt idx="14">
                  <c:v>224.14862626262624</c:v>
                </c:pt>
                <c:pt idx="15">
                  <c:v>224.14862626262624</c:v>
                </c:pt>
                <c:pt idx="16">
                  <c:v>224.14862626262624</c:v>
                </c:pt>
                <c:pt idx="17">
                  <c:v>224.14862626262624</c:v>
                </c:pt>
                <c:pt idx="18">
                  <c:v>224.14862626262624</c:v>
                </c:pt>
                <c:pt idx="19">
                  <c:v>224.14862626262624</c:v>
                </c:pt>
                <c:pt idx="20">
                  <c:v>224.14862626262624</c:v>
                </c:pt>
                <c:pt idx="21">
                  <c:v>224.14862626262624</c:v>
                </c:pt>
                <c:pt idx="22">
                  <c:v>224.14862626262624</c:v>
                </c:pt>
                <c:pt idx="23">
                  <c:v>224.14862626262624</c:v>
                </c:pt>
                <c:pt idx="24">
                  <c:v>224.14862626262624</c:v>
                </c:pt>
                <c:pt idx="25">
                  <c:v>224.14862626262624</c:v>
                </c:pt>
                <c:pt idx="26">
                  <c:v>224.14862626262624</c:v>
                </c:pt>
                <c:pt idx="27">
                  <c:v>224.14862626262624</c:v>
                </c:pt>
                <c:pt idx="28">
                  <c:v>224.14862626262624</c:v>
                </c:pt>
                <c:pt idx="29">
                  <c:v>224.14862626262624</c:v>
                </c:pt>
                <c:pt idx="30">
                  <c:v>224.14862626262624</c:v>
                </c:pt>
                <c:pt idx="31">
                  <c:v>224.14862626262624</c:v>
                </c:pt>
                <c:pt idx="32">
                  <c:v>224.14862626262624</c:v>
                </c:pt>
                <c:pt idx="33">
                  <c:v>224.14862626262624</c:v>
                </c:pt>
                <c:pt idx="34">
                  <c:v>224.14862626262624</c:v>
                </c:pt>
                <c:pt idx="35">
                  <c:v>224.14862626262624</c:v>
                </c:pt>
                <c:pt idx="36">
                  <c:v>224.14862626262624</c:v>
                </c:pt>
                <c:pt idx="37">
                  <c:v>224.14862626262624</c:v>
                </c:pt>
                <c:pt idx="38">
                  <c:v>224.14862626262624</c:v>
                </c:pt>
                <c:pt idx="39">
                  <c:v>224.14862626262624</c:v>
                </c:pt>
                <c:pt idx="40">
                  <c:v>224.14862626262624</c:v>
                </c:pt>
                <c:pt idx="41">
                  <c:v>224.14862626262624</c:v>
                </c:pt>
                <c:pt idx="42">
                  <c:v>224.14862626262624</c:v>
                </c:pt>
                <c:pt idx="43">
                  <c:v>224.14862626262624</c:v>
                </c:pt>
                <c:pt idx="44">
                  <c:v>224.14862626262624</c:v>
                </c:pt>
                <c:pt idx="45">
                  <c:v>224.14862626262624</c:v>
                </c:pt>
                <c:pt idx="46">
                  <c:v>224.14862626262624</c:v>
                </c:pt>
                <c:pt idx="47">
                  <c:v>224.14862626262624</c:v>
                </c:pt>
                <c:pt idx="48">
                  <c:v>224.14862626262624</c:v>
                </c:pt>
                <c:pt idx="49">
                  <c:v>224.14862626262624</c:v>
                </c:pt>
                <c:pt idx="50">
                  <c:v>224.14862626262624</c:v>
                </c:pt>
                <c:pt idx="51">
                  <c:v>224.14862626262624</c:v>
                </c:pt>
                <c:pt idx="52">
                  <c:v>224.14862626262624</c:v>
                </c:pt>
                <c:pt idx="53">
                  <c:v>224.14862626262624</c:v>
                </c:pt>
                <c:pt idx="54">
                  <c:v>224.14862626262624</c:v>
                </c:pt>
                <c:pt idx="55">
                  <c:v>224.14862626262624</c:v>
                </c:pt>
                <c:pt idx="56">
                  <c:v>224.14862626262624</c:v>
                </c:pt>
                <c:pt idx="57">
                  <c:v>224.14862626262624</c:v>
                </c:pt>
                <c:pt idx="58">
                  <c:v>224.14862626262624</c:v>
                </c:pt>
                <c:pt idx="59">
                  <c:v>224.14862626262624</c:v>
                </c:pt>
                <c:pt idx="60">
                  <c:v>224.14862626262624</c:v>
                </c:pt>
                <c:pt idx="61">
                  <c:v>224.14862626262624</c:v>
                </c:pt>
                <c:pt idx="62">
                  <c:v>224.14862626262624</c:v>
                </c:pt>
                <c:pt idx="63">
                  <c:v>224.14862626262624</c:v>
                </c:pt>
                <c:pt idx="64">
                  <c:v>224.14862626262624</c:v>
                </c:pt>
                <c:pt idx="65">
                  <c:v>224.14862626262624</c:v>
                </c:pt>
                <c:pt idx="66">
                  <c:v>224.14862626262624</c:v>
                </c:pt>
                <c:pt idx="67">
                  <c:v>224.14862626262624</c:v>
                </c:pt>
                <c:pt idx="68">
                  <c:v>224.14862626262624</c:v>
                </c:pt>
                <c:pt idx="69">
                  <c:v>224.14862626262624</c:v>
                </c:pt>
                <c:pt idx="70">
                  <c:v>224.14862626262624</c:v>
                </c:pt>
                <c:pt idx="71">
                  <c:v>224.14862626262624</c:v>
                </c:pt>
                <c:pt idx="72">
                  <c:v>224.14862626262624</c:v>
                </c:pt>
                <c:pt idx="73">
                  <c:v>224.14862626262624</c:v>
                </c:pt>
                <c:pt idx="74">
                  <c:v>224.14862626262624</c:v>
                </c:pt>
                <c:pt idx="75">
                  <c:v>224.14862626262624</c:v>
                </c:pt>
                <c:pt idx="76">
                  <c:v>224.14862626262624</c:v>
                </c:pt>
                <c:pt idx="77">
                  <c:v>224.14862626262624</c:v>
                </c:pt>
                <c:pt idx="78">
                  <c:v>224.14862626262624</c:v>
                </c:pt>
                <c:pt idx="79">
                  <c:v>224.14862626262624</c:v>
                </c:pt>
                <c:pt idx="80">
                  <c:v>224.14862626262624</c:v>
                </c:pt>
                <c:pt idx="81">
                  <c:v>224.14862626262624</c:v>
                </c:pt>
                <c:pt idx="82">
                  <c:v>224.14862626262624</c:v>
                </c:pt>
                <c:pt idx="83">
                  <c:v>224.14862626262624</c:v>
                </c:pt>
                <c:pt idx="84">
                  <c:v>224.14862626262624</c:v>
                </c:pt>
                <c:pt idx="85">
                  <c:v>224.14862626262624</c:v>
                </c:pt>
                <c:pt idx="86">
                  <c:v>224.14862626262624</c:v>
                </c:pt>
                <c:pt idx="87">
                  <c:v>224.14862626262624</c:v>
                </c:pt>
                <c:pt idx="88">
                  <c:v>224.14862626262624</c:v>
                </c:pt>
                <c:pt idx="89">
                  <c:v>224.14862626262624</c:v>
                </c:pt>
                <c:pt idx="90">
                  <c:v>224.14862626262624</c:v>
                </c:pt>
                <c:pt idx="91">
                  <c:v>224.14862626262624</c:v>
                </c:pt>
                <c:pt idx="92">
                  <c:v>224.14862626262624</c:v>
                </c:pt>
                <c:pt idx="93">
                  <c:v>224.14862626262624</c:v>
                </c:pt>
                <c:pt idx="94">
                  <c:v>224.14862626262624</c:v>
                </c:pt>
                <c:pt idx="95">
                  <c:v>224.14862626262624</c:v>
                </c:pt>
                <c:pt idx="96">
                  <c:v>224.14862626262624</c:v>
                </c:pt>
                <c:pt idx="97">
                  <c:v>224.14862626262624</c:v>
                </c:pt>
                <c:pt idx="98">
                  <c:v>224.14862626262624</c:v>
                </c:pt>
                <c:pt idx="99">
                  <c:v>224.14862626262624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E1-4218-B5B3-D1565902CAD1}"/>
            </c:ext>
          </c:extLst>
        </c:ser>
        <c:ser>
          <c:idx val="2"/>
          <c:order val="2"/>
          <c:tx>
            <c:strRef>
              <c:f>Sheet1!$H$10</c:f>
              <c:strCache>
                <c:ptCount val="1"/>
                <c:pt idx="0">
                  <c:v>LC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Sheet1!$H$11:$H$110</c:f>
              <c:numCache>
                <c:formatCode>0.00</c:formatCode>
                <c:ptCount val="100"/>
                <c:pt idx="0">
                  <c:v>254.64</c:v>
                </c:pt>
                <c:pt idx="1">
                  <c:v>254.64</c:v>
                </c:pt>
                <c:pt idx="2">
                  <c:v>254.64</c:v>
                </c:pt>
                <c:pt idx="3">
                  <c:v>254.64</c:v>
                </c:pt>
                <c:pt idx="4">
                  <c:v>254.64</c:v>
                </c:pt>
                <c:pt idx="5">
                  <c:v>254.64</c:v>
                </c:pt>
                <c:pt idx="6">
                  <c:v>254.64</c:v>
                </c:pt>
                <c:pt idx="7">
                  <c:v>254.64</c:v>
                </c:pt>
                <c:pt idx="8">
                  <c:v>254.64</c:v>
                </c:pt>
                <c:pt idx="9">
                  <c:v>254.64</c:v>
                </c:pt>
                <c:pt idx="10">
                  <c:v>254.64</c:v>
                </c:pt>
                <c:pt idx="11">
                  <c:v>254.64</c:v>
                </c:pt>
                <c:pt idx="12">
                  <c:v>254.64</c:v>
                </c:pt>
                <c:pt idx="13">
                  <c:v>254.64</c:v>
                </c:pt>
                <c:pt idx="14">
                  <c:v>254.64</c:v>
                </c:pt>
                <c:pt idx="15">
                  <c:v>254.64</c:v>
                </c:pt>
                <c:pt idx="16">
                  <c:v>254.64</c:v>
                </c:pt>
                <c:pt idx="17">
                  <c:v>254.64</c:v>
                </c:pt>
                <c:pt idx="18">
                  <c:v>254.64</c:v>
                </c:pt>
                <c:pt idx="19">
                  <c:v>254.64</c:v>
                </c:pt>
                <c:pt idx="20">
                  <c:v>254.64</c:v>
                </c:pt>
                <c:pt idx="21">
                  <c:v>254.64</c:v>
                </c:pt>
                <c:pt idx="22">
                  <c:v>254.64</c:v>
                </c:pt>
                <c:pt idx="23">
                  <c:v>254.64</c:v>
                </c:pt>
                <c:pt idx="24">
                  <c:v>254.64</c:v>
                </c:pt>
                <c:pt idx="25">
                  <c:v>254.64</c:v>
                </c:pt>
                <c:pt idx="26">
                  <c:v>254.64</c:v>
                </c:pt>
                <c:pt idx="27">
                  <c:v>254.64</c:v>
                </c:pt>
                <c:pt idx="28">
                  <c:v>254.64</c:v>
                </c:pt>
                <c:pt idx="29">
                  <c:v>254.64</c:v>
                </c:pt>
                <c:pt idx="30">
                  <c:v>254.64</c:v>
                </c:pt>
                <c:pt idx="31">
                  <c:v>254.64</c:v>
                </c:pt>
                <c:pt idx="32">
                  <c:v>254.64</c:v>
                </c:pt>
                <c:pt idx="33">
                  <c:v>254.64</c:v>
                </c:pt>
                <c:pt idx="34">
                  <c:v>254.64</c:v>
                </c:pt>
                <c:pt idx="35">
                  <c:v>254.64</c:v>
                </c:pt>
                <c:pt idx="36">
                  <c:v>254.64</c:v>
                </c:pt>
                <c:pt idx="37">
                  <c:v>254.64</c:v>
                </c:pt>
                <c:pt idx="38">
                  <c:v>254.64</c:v>
                </c:pt>
                <c:pt idx="39">
                  <c:v>254.64</c:v>
                </c:pt>
                <c:pt idx="40">
                  <c:v>254.64</c:v>
                </c:pt>
                <c:pt idx="41">
                  <c:v>254.64</c:v>
                </c:pt>
                <c:pt idx="42">
                  <c:v>254.64</c:v>
                </c:pt>
                <c:pt idx="43">
                  <c:v>254.64</c:v>
                </c:pt>
                <c:pt idx="44">
                  <c:v>254.64</c:v>
                </c:pt>
                <c:pt idx="45">
                  <c:v>254.64</c:v>
                </c:pt>
                <c:pt idx="46">
                  <c:v>254.64</c:v>
                </c:pt>
                <c:pt idx="47">
                  <c:v>254.64</c:v>
                </c:pt>
                <c:pt idx="48">
                  <c:v>254.64</c:v>
                </c:pt>
                <c:pt idx="49">
                  <c:v>254.64</c:v>
                </c:pt>
                <c:pt idx="50">
                  <c:v>254.64</c:v>
                </c:pt>
                <c:pt idx="51">
                  <c:v>254.64</c:v>
                </c:pt>
                <c:pt idx="52">
                  <c:v>254.64</c:v>
                </c:pt>
                <c:pt idx="53">
                  <c:v>254.64</c:v>
                </c:pt>
                <c:pt idx="54">
                  <c:v>254.64</c:v>
                </c:pt>
                <c:pt idx="55">
                  <c:v>254.64</c:v>
                </c:pt>
                <c:pt idx="56">
                  <c:v>254.64</c:v>
                </c:pt>
                <c:pt idx="57">
                  <c:v>254.64</c:v>
                </c:pt>
                <c:pt idx="58">
                  <c:v>254.64</c:v>
                </c:pt>
                <c:pt idx="59">
                  <c:v>254.64</c:v>
                </c:pt>
                <c:pt idx="60">
                  <c:v>254.64</c:v>
                </c:pt>
                <c:pt idx="61">
                  <c:v>254.64</c:v>
                </c:pt>
                <c:pt idx="62">
                  <c:v>254.64</c:v>
                </c:pt>
                <c:pt idx="63">
                  <c:v>254.64</c:v>
                </c:pt>
                <c:pt idx="64">
                  <c:v>254.64</c:v>
                </c:pt>
                <c:pt idx="65">
                  <c:v>254.64</c:v>
                </c:pt>
                <c:pt idx="66">
                  <c:v>254.64</c:v>
                </c:pt>
                <c:pt idx="67">
                  <c:v>254.64</c:v>
                </c:pt>
                <c:pt idx="68">
                  <c:v>254.64</c:v>
                </c:pt>
                <c:pt idx="69">
                  <c:v>254.64</c:v>
                </c:pt>
                <c:pt idx="70">
                  <c:v>254.64</c:v>
                </c:pt>
                <c:pt idx="71">
                  <c:v>254.64</c:v>
                </c:pt>
                <c:pt idx="72">
                  <c:v>254.64</c:v>
                </c:pt>
                <c:pt idx="73">
                  <c:v>254.64</c:v>
                </c:pt>
                <c:pt idx="74">
                  <c:v>254.64</c:v>
                </c:pt>
                <c:pt idx="75">
                  <c:v>254.64</c:v>
                </c:pt>
                <c:pt idx="76">
                  <c:v>254.64</c:v>
                </c:pt>
                <c:pt idx="77">
                  <c:v>254.64</c:v>
                </c:pt>
                <c:pt idx="78">
                  <c:v>254.64</c:v>
                </c:pt>
                <c:pt idx="79">
                  <c:v>254.64</c:v>
                </c:pt>
                <c:pt idx="80">
                  <c:v>254.64</c:v>
                </c:pt>
                <c:pt idx="81">
                  <c:v>254.64</c:v>
                </c:pt>
                <c:pt idx="82">
                  <c:v>254.64</c:v>
                </c:pt>
                <c:pt idx="83">
                  <c:v>254.64</c:v>
                </c:pt>
                <c:pt idx="84">
                  <c:v>254.64</c:v>
                </c:pt>
                <c:pt idx="85">
                  <c:v>254.64</c:v>
                </c:pt>
                <c:pt idx="86">
                  <c:v>254.64</c:v>
                </c:pt>
                <c:pt idx="87">
                  <c:v>254.64</c:v>
                </c:pt>
                <c:pt idx="88">
                  <c:v>254.64</c:v>
                </c:pt>
                <c:pt idx="89">
                  <c:v>254.64</c:v>
                </c:pt>
                <c:pt idx="90">
                  <c:v>254.64</c:v>
                </c:pt>
                <c:pt idx="91">
                  <c:v>254.64</c:v>
                </c:pt>
                <c:pt idx="92">
                  <c:v>254.64</c:v>
                </c:pt>
                <c:pt idx="93">
                  <c:v>254.64</c:v>
                </c:pt>
                <c:pt idx="94">
                  <c:v>254.64</c:v>
                </c:pt>
                <c:pt idx="95">
                  <c:v>254.64</c:v>
                </c:pt>
                <c:pt idx="96">
                  <c:v>254.64</c:v>
                </c:pt>
                <c:pt idx="97">
                  <c:v>254.64</c:v>
                </c:pt>
                <c:pt idx="98">
                  <c:v>254.64</c:v>
                </c:pt>
                <c:pt idx="99">
                  <c:v>254.64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E1-4218-B5B3-D1565902CAD1}"/>
            </c:ext>
          </c:extLst>
        </c:ser>
        <c:ser>
          <c:idx val="3"/>
          <c:order val="3"/>
          <c:tx>
            <c:strRef>
              <c:f>Sheet1!$I$10</c:f>
              <c:strCache>
                <c:ptCount val="1"/>
                <c:pt idx="0">
                  <c:v>LCS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Sheet1!$I$11:$I$110</c:f>
              <c:numCache>
                <c:formatCode>0.00</c:formatCode>
                <c:ptCount val="100"/>
                <c:pt idx="0">
                  <c:v>285.13137373737374</c:v>
                </c:pt>
                <c:pt idx="1">
                  <c:v>285.13137373737374</c:v>
                </c:pt>
                <c:pt idx="2">
                  <c:v>285.13137373737374</c:v>
                </c:pt>
                <c:pt idx="3">
                  <c:v>285.13137373737374</c:v>
                </c:pt>
                <c:pt idx="4">
                  <c:v>285.13137373737374</c:v>
                </c:pt>
                <c:pt idx="5">
                  <c:v>285.13137373737374</c:v>
                </c:pt>
                <c:pt idx="6">
                  <c:v>285.13137373737374</c:v>
                </c:pt>
                <c:pt idx="7">
                  <c:v>285.13137373737374</c:v>
                </c:pt>
                <c:pt idx="8">
                  <c:v>285.13137373737374</c:v>
                </c:pt>
                <c:pt idx="9">
                  <c:v>285.13137373737374</c:v>
                </c:pt>
                <c:pt idx="10">
                  <c:v>285.13137373737374</c:v>
                </c:pt>
                <c:pt idx="11">
                  <c:v>285.13137373737374</c:v>
                </c:pt>
                <c:pt idx="12">
                  <c:v>285.13137373737374</c:v>
                </c:pt>
                <c:pt idx="13">
                  <c:v>285.13137373737374</c:v>
                </c:pt>
                <c:pt idx="14">
                  <c:v>285.13137373737374</c:v>
                </c:pt>
                <c:pt idx="15">
                  <c:v>285.13137373737374</c:v>
                </c:pt>
                <c:pt idx="16">
                  <c:v>285.13137373737374</c:v>
                </c:pt>
                <c:pt idx="17">
                  <c:v>285.13137373737374</c:v>
                </c:pt>
                <c:pt idx="18">
                  <c:v>285.13137373737374</c:v>
                </c:pt>
                <c:pt idx="19">
                  <c:v>285.13137373737374</c:v>
                </c:pt>
                <c:pt idx="20">
                  <c:v>285.13137373737374</c:v>
                </c:pt>
                <c:pt idx="21">
                  <c:v>285.13137373737374</c:v>
                </c:pt>
                <c:pt idx="22">
                  <c:v>285.13137373737374</c:v>
                </c:pt>
                <c:pt idx="23">
                  <c:v>285.13137373737374</c:v>
                </c:pt>
                <c:pt idx="24">
                  <c:v>285.13137373737374</c:v>
                </c:pt>
                <c:pt idx="25">
                  <c:v>285.13137373737374</c:v>
                </c:pt>
                <c:pt idx="26">
                  <c:v>285.13137373737374</c:v>
                </c:pt>
                <c:pt idx="27">
                  <c:v>285.13137373737374</c:v>
                </c:pt>
                <c:pt idx="28">
                  <c:v>285.13137373737374</c:v>
                </c:pt>
                <c:pt idx="29">
                  <c:v>285.13137373737374</c:v>
                </c:pt>
                <c:pt idx="30">
                  <c:v>285.13137373737374</c:v>
                </c:pt>
                <c:pt idx="31">
                  <c:v>285.13137373737374</c:v>
                </c:pt>
                <c:pt idx="32">
                  <c:v>285.13137373737374</c:v>
                </c:pt>
                <c:pt idx="33">
                  <c:v>285.13137373737374</c:v>
                </c:pt>
                <c:pt idx="34">
                  <c:v>285.13137373737374</c:v>
                </c:pt>
                <c:pt idx="35">
                  <c:v>285.13137373737374</c:v>
                </c:pt>
                <c:pt idx="36">
                  <c:v>285.13137373737374</c:v>
                </c:pt>
                <c:pt idx="37">
                  <c:v>285.13137373737374</c:v>
                </c:pt>
                <c:pt idx="38">
                  <c:v>285.13137373737374</c:v>
                </c:pt>
                <c:pt idx="39">
                  <c:v>285.13137373737374</c:v>
                </c:pt>
                <c:pt idx="40">
                  <c:v>285.13137373737374</c:v>
                </c:pt>
                <c:pt idx="41">
                  <c:v>285.13137373737374</c:v>
                </c:pt>
                <c:pt idx="42">
                  <c:v>285.13137373737374</c:v>
                </c:pt>
                <c:pt idx="43">
                  <c:v>285.13137373737374</c:v>
                </c:pt>
                <c:pt idx="44">
                  <c:v>285.13137373737374</c:v>
                </c:pt>
                <c:pt idx="45">
                  <c:v>285.13137373737374</c:v>
                </c:pt>
                <c:pt idx="46">
                  <c:v>285.13137373737374</c:v>
                </c:pt>
                <c:pt idx="47">
                  <c:v>285.13137373737374</c:v>
                </c:pt>
                <c:pt idx="48">
                  <c:v>285.13137373737374</c:v>
                </c:pt>
                <c:pt idx="49">
                  <c:v>285.13137373737374</c:v>
                </c:pt>
                <c:pt idx="50">
                  <c:v>285.13137373737374</c:v>
                </c:pt>
                <c:pt idx="51">
                  <c:v>285.13137373737374</c:v>
                </c:pt>
                <c:pt idx="52">
                  <c:v>285.13137373737374</c:v>
                </c:pt>
                <c:pt idx="53">
                  <c:v>285.13137373737374</c:v>
                </c:pt>
                <c:pt idx="54">
                  <c:v>285.13137373737374</c:v>
                </c:pt>
                <c:pt idx="55">
                  <c:v>285.13137373737374</c:v>
                </c:pt>
                <c:pt idx="56">
                  <c:v>285.13137373737374</c:v>
                </c:pt>
                <c:pt idx="57">
                  <c:v>285.13137373737374</c:v>
                </c:pt>
                <c:pt idx="58">
                  <c:v>285.13137373737374</c:v>
                </c:pt>
                <c:pt idx="59">
                  <c:v>285.13137373737374</c:v>
                </c:pt>
                <c:pt idx="60">
                  <c:v>285.13137373737374</c:v>
                </c:pt>
                <c:pt idx="61">
                  <c:v>285.13137373737374</c:v>
                </c:pt>
                <c:pt idx="62">
                  <c:v>285.13137373737374</c:v>
                </c:pt>
                <c:pt idx="63">
                  <c:v>285.13137373737374</c:v>
                </c:pt>
                <c:pt idx="64">
                  <c:v>285.13137373737374</c:v>
                </c:pt>
                <c:pt idx="65">
                  <c:v>285.13137373737374</c:v>
                </c:pt>
                <c:pt idx="66">
                  <c:v>285.13137373737374</c:v>
                </c:pt>
                <c:pt idx="67">
                  <c:v>285.13137373737374</c:v>
                </c:pt>
                <c:pt idx="68">
                  <c:v>285.13137373737374</c:v>
                </c:pt>
                <c:pt idx="69">
                  <c:v>285.13137373737374</c:v>
                </c:pt>
                <c:pt idx="70">
                  <c:v>285.13137373737374</c:v>
                </c:pt>
                <c:pt idx="71">
                  <c:v>285.13137373737374</c:v>
                </c:pt>
                <c:pt idx="72">
                  <c:v>285.13137373737374</c:v>
                </c:pt>
                <c:pt idx="73">
                  <c:v>285.13137373737374</c:v>
                </c:pt>
                <c:pt idx="74">
                  <c:v>285.13137373737374</c:v>
                </c:pt>
                <c:pt idx="75">
                  <c:v>285.13137373737374</c:v>
                </c:pt>
                <c:pt idx="76">
                  <c:v>285.13137373737374</c:v>
                </c:pt>
                <c:pt idx="77">
                  <c:v>285.13137373737374</c:v>
                </c:pt>
                <c:pt idx="78">
                  <c:v>285.13137373737374</c:v>
                </c:pt>
                <c:pt idx="79">
                  <c:v>285.13137373737374</c:v>
                </c:pt>
                <c:pt idx="80">
                  <c:v>285.13137373737374</c:v>
                </c:pt>
                <c:pt idx="81">
                  <c:v>285.13137373737374</c:v>
                </c:pt>
                <c:pt idx="82">
                  <c:v>285.13137373737374</c:v>
                </c:pt>
                <c:pt idx="83">
                  <c:v>285.13137373737374</c:v>
                </c:pt>
                <c:pt idx="84">
                  <c:v>285.13137373737374</c:v>
                </c:pt>
                <c:pt idx="85">
                  <c:v>285.13137373737374</c:v>
                </c:pt>
                <c:pt idx="86">
                  <c:v>285.13137373737374</c:v>
                </c:pt>
                <c:pt idx="87">
                  <c:v>285.13137373737374</c:v>
                </c:pt>
                <c:pt idx="88">
                  <c:v>285.13137373737374</c:v>
                </c:pt>
                <c:pt idx="89">
                  <c:v>285.13137373737374</c:v>
                </c:pt>
                <c:pt idx="90">
                  <c:v>285.13137373737374</c:v>
                </c:pt>
                <c:pt idx="91">
                  <c:v>285.13137373737374</c:v>
                </c:pt>
                <c:pt idx="92">
                  <c:v>285.13137373737374</c:v>
                </c:pt>
                <c:pt idx="93">
                  <c:v>285.13137373737374</c:v>
                </c:pt>
                <c:pt idx="94">
                  <c:v>285.13137373737374</c:v>
                </c:pt>
                <c:pt idx="95">
                  <c:v>285.13137373737374</c:v>
                </c:pt>
                <c:pt idx="96">
                  <c:v>285.13137373737374</c:v>
                </c:pt>
                <c:pt idx="97">
                  <c:v>285.13137373737374</c:v>
                </c:pt>
                <c:pt idx="98">
                  <c:v>285.13137373737374</c:v>
                </c:pt>
                <c:pt idx="99">
                  <c:v>285.13137373737374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E1-4218-B5B3-D1565902CA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8636719"/>
        <c:axId val="1"/>
      </c:lineChart>
      <c:catAx>
        <c:axId val="8086367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/>
                  <a:t>Observation</a:t>
                </a:r>
              </a:p>
            </c:rich>
          </c:tx>
          <c:layout>
            <c:manualLayout>
              <c:xMode val="edge"/>
              <c:yMode val="edge"/>
              <c:x val="0.45526630122820622"/>
              <c:y val="0.894271228355649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0"/>
        <c:tickMarkSkip val="1"/>
        <c:noMultiLvlLbl val="0"/>
      </c:catAx>
      <c:valAx>
        <c:axId val="1"/>
        <c:scaling>
          <c:orientation val="minMax"/>
          <c:max val="290"/>
          <c:min val="22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/>
                  <a:t>X</a:t>
                </a:r>
                <a:r>
                  <a:rPr lang="en-US"/>
                  <a:t> </a:t>
                </a:r>
              </a:p>
            </c:rich>
          </c:tx>
          <c:layout>
            <c:manualLayout>
              <c:xMode val="edge"/>
              <c:yMode val="edge"/>
              <c:x val="2.7158212068232709E-2"/>
              <c:y val="0.492045727208792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8636719"/>
        <c:crosses val="autoZero"/>
        <c:crossBetween val="between"/>
        <c:majorUnit val="10"/>
        <c:minorUnit val="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2400"/>
              <a:t>Range Chart</a:t>
            </a:r>
          </a:p>
        </c:rich>
      </c:tx>
      <c:layout>
        <c:manualLayout>
          <c:xMode val="edge"/>
          <c:yMode val="edge"/>
          <c:x val="0.4106304239030904"/>
          <c:y val="6.0258888093533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98484403297238"/>
          <c:y val="0.19607905713547136"/>
          <c:w val="0.81838161838161838"/>
          <c:h val="0.5980411242631876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Sheet1!$K$10</c:f>
              <c:strCache>
                <c:ptCount val="1"/>
                <c:pt idx="0">
                  <c:v>Rm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4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Sheet1!$K$11:$K$110</c:f>
              <c:numCache>
                <c:formatCode>General</c:formatCode>
                <c:ptCount val="100"/>
                <c:pt idx="1">
                  <c:v>23</c:v>
                </c:pt>
                <c:pt idx="2">
                  <c:v>50</c:v>
                </c:pt>
                <c:pt idx="3">
                  <c:v>22</c:v>
                </c:pt>
                <c:pt idx="4">
                  <c:v>5</c:v>
                </c:pt>
                <c:pt idx="5">
                  <c:v>22</c:v>
                </c:pt>
                <c:pt idx="6">
                  <c:v>7</c:v>
                </c:pt>
                <c:pt idx="7">
                  <c:v>15</c:v>
                </c:pt>
                <c:pt idx="8">
                  <c:v>1</c:v>
                </c:pt>
                <c:pt idx="9">
                  <c:v>5</c:v>
                </c:pt>
                <c:pt idx="10">
                  <c:v>24</c:v>
                </c:pt>
                <c:pt idx="11">
                  <c:v>27</c:v>
                </c:pt>
                <c:pt idx="12">
                  <c:v>10</c:v>
                </c:pt>
                <c:pt idx="13">
                  <c:v>25</c:v>
                </c:pt>
                <c:pt idx="14">
                  <c:v>4</c:v>
                </c:pt>
                <c:pt idx="15">
                  <c:v>6</c:v>
                </c:pt>
                <c:pt idx="16">
                  <c:v>20</c:v>
                </c:pt>
                <c:pt idx="17">
                  <c:v>29</c:v>
                </c:pt>
                <c:pt idx="18">
                  <c:v>5</c:v>
                </c:pt>
                <c:pt idx="19">
                  <c:v>1</c:v>
                </c:pt>
                <c:pt idx="20">
                  <c:v>4</c:v>
                </c:pt>
                <c:pt idx="21">
                  <c:v>4</c:v>
                </c:pt>
                <c:pt idx="22">
                  <c:v>11</c:v>
                </c:pt>
                <c:pt idx="23">
                  <c:v>6</c:v>
                </c:pt>
                <c:pt idx="24">
                  <c:v>7</c:v>
                </c:pt>
                <c:pt idx="25">
                  <c:v>11</c:v>
                </c:pt>
                <c:pt idx="26">
                  <c:v>0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14</c:v>
                </c:pt>
                <c:pt idx="31">
                  <c:v>21</c:v>
                </c:pt>
                <c:pt idx="32">
                  <c:v>5</c:v>
                </c:pt>
                <c:pt idx="33">
                  <c:v>21</c:v>
                </c:pt>
                <c:pt idx="34">
                  <c:v>9</c:v>
                </c:pt>
                <c:pt idx="35">
                  <c:v>11</c:v>
                </c:pt>
                <c:pt idx="36">
                  <c:v>22</c:v>
                </c:pt>
                <c:pt idx="37">
                  <c:v>6</c:v>
                </c:pt>
                <c:pt idx="38">
                  <c:v>10</c:v>
                </c:pt>
                <c:pt idx="39">
                  <c:v>1</c:v>
                </c:pt>
                <c:pt idx="40">
                  <c:v>17</c:v>
                </c:pt>
                <c:pt idx="41">
                  <c:v>4</c:v>
                </c:pt>
                <c:pt idx="42">
                  <c:v>15</c:v>
                </c:pt>
                <c:pt idx="43">
                  <c:v>16</c:v>
                </c:pt>
                <c:pt idx="44">
                  <c:v>2</c:v>
                </c:pt>
                <c:pt idx="45">
                  <c:v>24</c:v>
                </c:pt>
                <c:pt idx="46">
                  <c:v>21</c:v>
                </c:pt>
                <c:pt idx="47">
                  <c:v>23</c:v>
                </c:pt>
                <c:pt idx="48">
                  <c:v>12</c:v>
                </c:pt>
                <c:pt idx="49">
                  <c:v>13</c:v>
                </c:pt>
                <c:pt idx="50">
                  <c:v>10</c:v>
                </c:pt>
                <c:pt idx="51">
                  <c:v>0</c:v>
                </c:pt>
                <c:pt idx="52">
                  <c:v>11</c:v>
                </c:pt>
                <c:pt idx="53">
                  <c:v>17</c:v>
                </c:pt>
                <c:pt idx="54">
                  <c:v>3</c:v>
                </c:pt>
                <c:pt idx="55">
                  <c:v>6</c:v>
                </c:pt>
                <c:pt idx="56">
                  <c:v>19</c:v>
                </c:pt>
                <c:pt idx="57">
                  <c:v>18</c:v>
                </c:pt>
                <c:pt idx="58">
                  <c:v>10</c:v>
                </c:pt>
                <c:pt idx="59">
                  <c:v>2</c:v>
                </c:pt>
                <c:pt idx="60">
                  <c:v>1</c:v>
                </c:pt>
                <c:pt idx="61">
                  <c:v>7</c:v>
                </c:pt>
                <c:pt idx="62">
                  <c:v>24</c:v>
                </c:pt>
                <c:pt idx="63">
                  <c:v>30</c:v>
                </c:pt>
                <c:pt idx="64">
                  <c:v>3</c:v>
                </c:pt>
                <c:pt idx="65">
                  <c:v>14</c:v>
                </c:pt>
                <c:pt idx="66">
                  <c:v>5</c:v>
                </c:pt>
                <c:pt idx="67">
                  <c:v>2</c:v>
                </c:pt>
                <c:pt idx="68">
                  <c:v>1</c:v>
                </c:pt>
                <c:pt idx="69">
                  <c:v>22</c:v>
                </c:pt>
                <c:pt idx="70">
                  <c:v>8</c:v>
                </c:pt>
                <c:pt idx="71">
                  <c:v>10</c:v>
                </c:pt>
                <c:pt idx="72">
                  <c:v>26</c:v>
                </c:pt>
                <c:pt idx="73">
                  <c:v>24</c:v>
                </c:pt>
                <c:pt idx="74">
                  <c:v>8</c:v>
                </c:pt>
                <c:pt idx="75">
                  <c:v>11</c:v>
                </c:pt>
                <c:pt idx="76">
                  <c:v>1</c:v>
                </c:pt>
                <c:pt idx="77">
                  <c:v>4</c:v>
                </c:pt>
                <c:pt idx="78">
                  <c:v>0</c:v>
                </c:pt>
                <c:pt idx="79">
                  <c:v>9</c:v>
                </c:pt>
                <c:pt idx="80">
                  <c:v>6</c:v>
                </c:pt>
                <c:pt idx="81">
                  <c:v>28</c:v>
                </c:pt>
                <c:pt idx="82">
                  <c:v>17</c:v>
                </c:pt>
                <c:pt idx="83">
                  <c:v>1</c:v>
                </c:pt>
                <c:pt idx="84">
                  <c:v>5</c:v>
                </c:pt>
                <c:pt idx="85">
                  <c:v>16</c:v>
                </c:pt>
                <c:pt idx="86">
                  <c:v>12</c:v>
                </c:pt>
                <c:pt idx="87">
                  <c:v>5</c:v>
                </c:pt>
                <c:pt idx="88">
                  <c:v>4</c:v>
                </c:pt>
                <c:pt idx="89">
                  <c:v>2</c:v>
                </c:pt>
                <c:pt idx="90">
                  <c:v>18</c:v>
                </c:pt>
                <c:pt idx="91">
                  <c:v>35</c:v>
                </c:pt>
                <c:pt idx="92">
                  <c:v>16</c:v>
                </c:pt>
                <c:pt idx="93">
                  <c:v>7</c:v>
                </c:pt>
                <c:pt idx="94">
                  <c:v>5</c:v>
                </c:pt>
                <c:pt idx="95">
                  <c:v>4</c:v>
                </c:pt>
                <c:pt idx="96">
                  <c:v>2</c:v>
                </c:pt>
                <c:pt idx="97">
                  <c:v>8</c:v>
                </c:pt>
                <c:pt idx="98">
                  <c:v>5</c:v>
                </c:pt>
                <c:pt idx="99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EF-4F6F-9E02-FCB6916C0B92}"/>
            </c:ext>
          </c:extLst>
        </c:ser>
        <c:ser>
          <c:idx val="1"/>
          <c:order val="1"/>
          <c:tx>
            <c:strRef>
              <c:f>Sheet1!$L$10</c:f>
              <c:strCache>
                <c:ptCount val="1"/>
                <c:pt idx="0">
                  <c:v>LCI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Sheet1!$L$11:$L$110</c:f>
              <c:numCache>
                <c:formatCode>0.00</c:formatCode>
                <c:ptCount val="10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F-4F6F-9E02-FCB6916C0B92}"/>
            </c:ext>
          </c:extLst>
        </c:ser>
        <c:ser>
          <c:idx val="2"/>
          <c:order val="2"/>
          <c:tx>
            <c:strRef>
              <c:f>Sheet1!$M$10</c:f>
              <c:strCache>
                <c:ptCount val="1"/>
                <c:pt idx="0">
                  <c:v>LC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Sheet1!$M$11:$M$110</c:f>
              <c:numCache>
                <c:formatCode>0.00</c:formatCode>
                <c:ptCount val="100"/>
                <c:pt idx="1">
                  <c:v>11.464646464646465</c:v>
                </c:pt>
                <c:pt idx="2">
                  <c:v>11.464646464646465</c:v>
                </c:pt>
                <c:pt idx="3">
                  <c:v>11.464646464646465</c:v>
                </c:pt>
                <c:pt idx="4">
                  <c:v>11.464646464646465</c:v>
                </c:pt>
                <c:pt idx="5">
                  <c:v>11.464646464646465</c:v>
                </c:pt>
                <c:pt idx="6">
                  <c:v>11.464646464646465</c:v>
                </c:pt>
                <c:pt idx="7">
                  <c:v>11.464646464646465</c:v>
                </c:pt>
                <c:pt idx="8">
                  <c:v>11.464646464646465</c:v>
                </c:pt>
                <c:pt idx="9">
                  <c:v>11.464646464646465</c:v>
                </c:pt>
                <c:pt idx="10">
                  <c:v>11.464646464646465</c:v>
                </c:pt>
                <c:pt idx="11">
                  <c:v>11.464646464646465</c:v>
                </c:pt>
                <c:pt idx="12">
                  <c:v>11.464646464646465</c:v>
                </c:pt>
                <c:pt idx="13">
                  <c:v>11.464646464646465</c:v>
                </c:pt>
                <c:pt idx="14">
                  <c:v>11.464646464646465</c:v>
                </c:pt>
                <c:pt idx="15">
                  <c:v>11.464646464646465</c:v>
                </c:pt>
                <c:pt idx="16">
                  <c:v>11.464646464646465</c:v>
                </c:pt>
                <c:pt idx="17">
                  <c:v>11.464646464646465</c:v>
                </c:pt>
                <c:pt idx="18">
                  <c:v>11.464646464646465</c:v>
                </c:pt>
                <c:pt idx="19">
                  <c:v>11.464646464646465</c:v>
                </c:pt>
                <c:pt idx="20">
                  <c:v>11.464646464646465</c:v>
                </c:pt>
                <c:pt idx="21">
                  <c:v>11.464646464646465</c:v>
                </c:pt>
                <c:pt idx="22">
                  <c:v>11.464646464646465</c:v>
                </c:pt>
                <c:pt idx="23">
                  <c:v>11.464646464646465</c:v>
                </c:pt>
                <c:pt idx="24">
                  <c:v>11.464646464646465</c:v>
                </c:pt>
                <c:pt idx="25">
                  <c:v>11.464646464646465</c:v>
                </c:pt>
                <c:pt idx="26">
                  <c:v>11.464646464646465</c:v>
                </c:pt>
                <c:pt idx="27">
                  <c:v>11.464646464646465</c:v>
                </c:pt>
                <c:pt idx="28">
                  <c:v>11.464646464646465</c:v>
                </c:pt>
                <c:pt idx="29">
                  <c:v>11.464646464646465</c:v>
                </c:pt>
                <c:pt idx="30">
                  <c:v>11.464646464646465</c:v>
                </c:pt>
                <c:pt idx="31">
                  <c:v>11.464646464646465</c:v>
                </c:pt>
                <c:pt idx="32">
                  <c:v>11.464646464646465</c:v>
                </c:pt>
                <c:pt idx="33">
                  <c:v>11.464646464646465</c:v>
                </c:pt>
                <c:pt idx="34">
                  <c:v>11.464646464646465</c:v>
                </c:pt>
                <c:pt idx="35">
                  <c:v>11.464646464646465</c:v>
                </c:pt>
                <c:pt idx="36">
                  <c:v>11.464646464646465</c:v>
                </c:pt>
                <c:pt idx="37">
                  <c:v>11.464646464646465</c:v>
                </c:pt>
                <c:pt idx="38">
                  <c:v>11.464646464646465</c:v>
                </c:pt>
                <c:pt idx="39">
                  <c:v>11.464646464646465</c:v>
                </c:pt>
                <c:pt idx="40">
                  <c:v>11.464646464646465</c:v>
                </c:pt>
                <c:pt idx="41">
                  <c:v>11.464646464646465</c:v>
                </c:pt>
                <c:pt idx="42">
                  <c:v>11.464646464646465</c:v>
                </c:pt>
                <c:pt idx="43">
                  <c:v>11.464646464646465</c:v>
                </c:pt>
                <c:pt idx="44">
                  <c:v>11.464646464646465</c:v>
                </c:pt>
                <c:pt idx="45">
                  <c:v>11.464646464646465</c:v>
                </c:pt>
                <c:pt idx="46">
                  <c:v>11.464646464646465</c:v>
                </c:pt>
                <c:pt idx="47">
                  <c:v>11.464646464646465</c:v>
                </c:pt>
                <c:pt idx="48">
                  <c:v>11.464646464646465</c:v>
                </c:pt>
                <c:pt idx="49">
                  <c:v>11.464646464646465</c:v>
                </c:pt>
                <c:pt idx="50">
                  <c:v>11.464646464646465</c:v>
                </c:pt>
                <c:pt idx="51">
                  <c:v>11.464646464646465</c:v>
                </c:pt>
                <c:pt idx="52">
                  <c:v>11.464646464646465</c:v>
                </c:pt>
                <c:pt idx="53">
                  <c:v>11.464646464646465</c:v>
                </c:pt>
                <c:pt idx="54">
                  <c:v>11.464646464646465</c:v>
                </c:pt>
                <c:pt idx="55">
                  <c:v>11.464646464646465</c:v>
                </c:pt>
                <c:pt idx="56">
                  <c:v>11.464646464646465</c:v>
                </c:pt>
                <c:pt idx="57">
                  <c:v>11.464646464646465</c:v>
                </c:pt>
                <c:pt idx="58">
                  <c:v>11.464646464646465</c:v>
                </c:pt>
                <c:pt idx="59">
                  <c:v>11.464646464646465</c:v>
                </c:pt>
                <c:pt idx="60">
                  <c:v>11.464646464646465</c:v>
                </c:pt>
                <c:pt idx="61">
                  <c:v>11.464646464646465</c:v>
                </c:pt>
                <c:pt idx="62">
                  <c:v>11.464646464646465</c:v>
                </c:pt>
                <c:pt idx="63">
                  <c:v>11.464646464646465</c:v>
                </c:pt>
                <c:pt idx="64">
                  <c:v>11.464646464646465</c:v>
                </c:pt>
                <c:pt idx="65">
                  <c:v>11.464646464646465</c:v>
                </c:pt>
                <c:pt idx="66">
                  <c:v>11.464646464646465</c:v>
                </c:pt>
                <c:pt idx="67">
                  <c:v>11.464646464646465</c:v>
                </c:pt>
                <c:pt idx="68">
                  <c:v>11.464646464646465</c:v>
                </c:pt>
                <c:pt idx="69">
                  <c:v>11.464646464646465</c:v>
                </c:pt>
                <c:pt idx="70">
                  <c:v>11.464646464646465</c:v>
                </c:pt>
                <c:pt idx="71">
                  <c:v>11.464646464646465</c:v>
                </c:pt>
                <c:pt idx="72">
                  <c:v>11.464646464646465</c:v>
                </c:pt>
                <c:pt idx="73">
                  <c:v>11.464646464646465</c:v>
                </c:pt>
                <c:pt idx="74">
                  <c:v>11.464646464646465</c:v>
                </c:pt>
                <c:pt idx="75">
                  <c:v>11.464646464646465</c:v>
                </c:pt>
                <c:pt idx="76">
                  <c:v>11.464646464646465</c:v>
                </c:pt>
                <c:pt idx="77">
                  <c:v>11.464646464646465</c:v>
                </c:pt>
                <c:pt idx="78">
                  <c:v>11.464646464646465</c:v>
                </c:pt>
                <c:pt idx="79">
                  <c:v>11.464646464646465</c:v>
                </c:pt>
                <c:pt idx="80">
                  <c:v>11.464646464646465</c:v>
                </c:pt>
                <c:pt idx="81">
                  <c:v>11.464646464646465</c:v>
                </c:pt>
                <c:pt idx="82">
                  <c:v>11.464646464646465</c:v>
                </c:pt>
                <c:pt idx="83">
                  <c:v>11.464646464646465</c:v>
                </c:pt>
                <c:pt idx="84">
                  <c:v>11.464646464646465</c:v>
                </c:pt>
                <c:pt idx="85">
                  <c:v>11.464646464646465</c:v>
                </c:pt>
                <c:pt idx="86">
                  <c:v>11.464646464646465</c:v>
                </c:pt>
                <c:pt idx="87">
                  <c:v>11.464646464646465</c:v>
                </c:pt>
                <c:pt idx="88">
                  <c:v>11.464646464646465</c:v>
                </c:pt>
                <c:pt idx="89">
                  <c:v>11.464646464646465</c:v>
                </c:pt>
                <c:pt idx="90">
                  <c:v>11.464646464646465</c:v>
                </c:pt>
                <c:pt idx="91">
                  <c:v>11.464646464646465</c:v>
                </c:pt>
                <c:pt idx="92">
                  <c:v>11.464646464646465</c:v>
                </c:pt>
                <c:pt idx="93">
                  <c:v>11.464646464646465</c:v>
                </c:pt>
                <c:pt idx="94">
                  <c:v>11.464646464646465</c:v>
                </c:pt>
                <c:pt idx="95">
                  <c:v>11.464646464646465</c:v>
                </c:pt>
                <c:pt idx="96">
                  <c:v>11.464646464646465</c:v>
                </c:pt>
                <c:pt idx="97">
                  <c:v>11.464646464646465</c:v>
                </c:pt>
                <c:pt idx="98">
                  <c:v>11.464646464646465</c:v>
                </c:pt>
                <c:pt idx="99">
                  <c:v>11.464646464646465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EF-4F6F-9E02-FCB6916C0B92}"/>
            </c:ext>
          </c:extLst>
        </c:ser>
        <c:ser>
          <c:idx val="3"/>
          <c:order val="3"/>
          <c:tx>
            <c:strRef>
              <c:f>Sheet1!$N$10</c:f>
              <c:strCache>
                <c:ptCount val="1"/>
                <c:pt idx="0">
                  <c:v>LCS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Sheet1!$N$11:$N$110</c:f>
              <c:numCache>
                <c:formatCode>0.00</c:formatCode>
                <c:ptCount val="100"/>
                <c:pt idx="1">
                  <c:v>37.454999999999998</c:v>
                </c:pt>
                <c:pt idx="2">
                  <c:v>37.454999999999998</c:v>
                </c:pt>
                <c:pt idx="3">
                  <c:v>37.454999999999998</c:v>
                </c:pt>
                <c:pt idx="4">
                  <c:v>37.454999999999998</c:v>
                </c:pt>
                <c:pt idx="5">
                  <c:v>37.454999999999998</c:v>
                </c:pt>
                <c:pt idx="6">
                  <c:v>37.454999999999998</c:v>
                </c:pt>
                <c:pt idx="7">
                  <c:v>37.454999999999998</c:v>
                </c:pt>
                <c:pt idx="8">
                  <c:v>37.454999999999998</c:v>
                </c:pt>
                <c:pt idx="9">
                  <c:v>37.454999999999998</c:v>
                </c:pt>
                <c:pt idx="10">
                  <c:v>37.454999999999998</c:v>
                </c:pt>
                <c:pt idx="11">
                  <c:v>37.454999999999998</c:v>
                </c:pt>
                <c:pt idx="12">
                  <c:v>37.454999999999998</c:v>
                </c:pt>
                <c:pt idx="13">
                  <c:v>37.454999999999998</c:v>
                </c:pt>
                <c:pt idx="14">
                  <c:v>37.454999999999998</c:v>
                </c:pt>
                <c:pt idx="15">
                  <c:v>37.454999999999998</c:v>
                </c:pt>
                <c:pt idx="16">
                  <c:v>37.454999999999998</c:v>
                </c:pt>
                <c:pt idx="17">
                  <c:v>37.454999999999998</c:v>
                </c:pt>
                <c:pt idx="18">
                  <c:v>37.454999999999998</c:v>
                </c:pt>
                <c:pt idx="19">
                  <c:v>37.454999999999998</c:v>
                </c:pt>
                <c:pt idx="20">
                  <c:v>37.454999999999998</c:v>
                </c:pt>
                <c:pt idx="21">
                  <c:v>37.454999999999998</c:v>
                </c:pt>
                <c:pt idx="22">
                  <c:v>37.454999999999998</c:v>
                </c:pt>
                <c:pt idx="23">
                  <c:v>37.454999999999998</c:v>
                </c:pt>
                <c:pt idx="24">
                  <c:v>37.454999999999998</c:v>
                </c:pt>
                <c:pt idx="25">
                  <c:v>37.454999999999998</c:v>
                </c:pt>
                <c:pt idx="26">
                  <c:v>37.454999999999998</c:v>
                </c:pt>
                <c:pt idx="27">
                  <c:v>37.454999999999998</c:v>
                </c:pt>
                <c:pt idx="28">
                  <c:v>37.454999999999998</c:v>
                </c:pt>
                <c:pt idx="29">
                  <c:v>37.454999999999998</c:v>
                </c:pt>
                <c:pt idx="30">
                  <c:v>37.454999999999998</c:v>
                </c:pt>
                <c:pt idx="31">
                  <c:v>37.454999999999998</c:v>
                </c:pt>
                <c:pt idx="32">
                  <c:v>37.454999999999998</c:v>
                </c:pt>
                <c:pt idx="33">
                  <c:v>37.454999999999998</c:v>
                </c:pt>
                <c:pt idx="34">
                  <c:v>37.454999999999998</c:v>
                </c:pt>
                <c:pt idx="35">
                  <c:v>37.454999999999998</c:v>
                </c:pt>
                <c:pt idx="36">
                  <c:v>37.454999999999998</c:v>
                </c:pt>
                <c:pt idx="37">
                  <c:v>37.454999999999998</c:v>
                </c:pt>
                <c:pt idx="38">
                  <c:v>37.454999999999998</c:v>
                </c:pt>
                <c:pt idx="39">
                  <c:v>37.454999999999998</c:v>
                </c:pt>
                <c:pt idx="40">
                  <c:v>37.454999999999998</c:v>
                </c:pt>
                <c:pt idx="41">
                  <c:v>37.454999999999998</c:v>
                </c:pt>
                <c:pt idx="42">
                  <c:v>37.454999999999998</c:v>
                </c:pt>
                <c:pt idx="43">
                  <c:v>37.454999999999998</c:v>
                </c:pt>
                <c:pt idx="44">
                  <c:v>37.454999999999998</c:v>
                </c:pt>
                <c:pt idx="45">
                  <c:v>37.454999999999998</c:v>
                </c:pt>
                <c:pt idx="46">
                  <c:v>37.454999999999998</c:v>
                </c:pt>
                <c:pt idx="47">
                  <c:v>37.454999999999998</c:v>
                </c:pt>
                <c:pt idx="48">
                  <c:v>37.454999999999998</c:v>
                </c:pt>
                <c:pt idx="49">
                  <c:v>37.454999999999998</c:v>
                </c:pt>
                <c:pt idx="50">
                  <c:v>37.454999999999998</c:v>
                </c:pt>
                <c:pt idx="51">
                  <c:v>37.454999999999998</c:v>
                </c:pt>
                <c:pt idx="52">
                  <c:v>37.454999999999998</c:v>
                </c:pt>
                <c:pt idx="53">
                  <c:v>37.454999999999998</c:v>
                </c:pt>
                <c:pt idx="54">
                  <c:v>37.454999999999998</c:v>
                </c:pt>
                <c:pt idx="55">
                  <c:v>37.454999999999998</c:v>
                </c:pt>
                <c:pt idx="56">
                  <c:v>37.454999999999998</c:v>
                </c:pt>
                <c:pt idx="57">
                  <c:v>37.454999999999998</c:v>
                </c:pt>
                <c:pt idx="58">
                  <c:v>37.454999999999998</c:v>
                </c:pt>
                <c:pt idx="59">
                  <c:v>37.454999999999998</c:v>
                </c:pt>
                <c:pt idx="60">
                  <c:v>37.454999999999998</c:v>
                </c:pt>
                <c:pt idx="61">
                  <c:v>37.454999999999998</c:v>
                </c:pt>
                <c:pt idx="62">
                  <c:v>37.454999999999998</c:v>
                </c:pt>
                <c:pt idx="63">
                  <c:v>37.454999999999998</c:v>
                </c:pt>
                <c:pt idx="64">
                  <c:v>37.454999999999998</c:v>
                </c:pt>
                <c:pt idx="65">
                  <c:v>37.454999999999998</c:v>
                </c:pt>
                <c:pt idx="66">
                  <c:v>37.454999999999998</c:v>
                </c:pt>
                <c:pt idx="67">
                  <c:v>37.454999999999998</c:v>
                </c:pt>
                <c:pt idx="68">
                  <c:v>37.454999999999998</c:v>
                </c:pt>
                <c:pt idx="69">
                  <c:v>37.454999999999998</c:v>
                </c:pt>
                <c:pt idx="70">
                  <c:v>37.454999999999998</c:v>
                </c:pt>
                <c:pt idx="71">
                  <c:v>37.454999999999998</c:v>
                </c:pt>
                <c:pt idx="72">
                  <c:v>37.454999999999998</c:v>
                </c:pt>
                <c:pt idx="73">
                  <c:v>37.454999999999998</c:v>
                </c:pt>
                <c:pt idx="74">
                  <c:v>37.454999999999998</c:v>
                </c:pt>
                <c:pt idx="75">
                  <c:v>37.454999999999998</c:v>
                </c:pt>
                <c:pt idx="76">
                  <c:v>37.454999999999998</c:v>
                </c:pt>
                <c:pt idx="77">
                  <c:v>37.454999999999998</c:v>
                </c:pt>
                <c:pt idx="78">
                  <c:v>37.454999999999998</c:v>
                </c:pt>
                <c:pt idx="79">
                  <c:v>37.454999999999998</c:v>
                </c:pt>
                <c:pt idx="80">
                  <c:v>37.454999999999998</c:v>
                </c:pt>
                <c:pt idx="81">
                  <c:v>37.454999999999998</c:v>
                </c:pt>
                <c:pt idx="82">
                  <c:v>37.454999999999998</c:v>
                </c:pt>
                <c:pt idx="83">
                  <c:v>37.454999999999998</c:v>
                </c:pt>
                <c:pt idx="84">
                  <c:v>37.454999999999998</c:v>
                </c:pt>
                <c:pt idx="85">
                  <c:v>37.454999999999998</c:v>
                </c:pt>
                <c:pt idx="86">
                  <c:v>37.454999999999998</c:v>
                </c:pt>
                <c:pt idx="87">
                  <c:v>37.454999999999998</c:v>
                </c:pt>
                <c:pt idx="88">
                  <c:v>37.454999999999998</c:v>
                </c:pt>
                <c:pt idx="89">
                  <c:v>37.454999999999998</c:v>
                </c:pt>
                <c:pt idx="90">
                  <c:v>37.454999999999998</c:v>
                </c:pt>
                <c:pt idx="91">
                  <c:v>37.454999999999998</c:v>
                </c:pt>
                <c:pt idx="92">
                  <c:v>37.454999999999998</c:v>
                </c:pt>
                <c:pt idx="93">
                  <c:v>37.454999999999998</c:v>
                </c:pt>
                <c:pt idx="94">
                  <c:v>37.454999999999998</c:v>
                </c:pt>
                <c:pt idx="95">
                  <c:v>37.454999999999998</c:v>
                </c:pt>
                <c:pt idx="96">
                  <c:v>37.454999999999998</c:v>
                </c:pt>
                <c:pt idx="97">
                  <c:v>37.454999999999998</c:v>
                </c:pt>
                <c:pt idx="98">
                  <c:v>37.454999999999998</c:v>
                </c:pt>
                <c:pt idx="99">
                  <c:v>37.454999999999998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EF-4F6F-9E02-FCB6916C0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8086783"/>
        <c:axId val="1"/>
      </c:lineChart>
      <c:catAx>
        <c:axId val="8680867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baseline="0">
                    <a:effectLst/>
                  </a:rPr>
                  <a:t>Observation</a:t>
                </a:r>
                <a:endParaRPr lang="en-US">
                  <a:effectLst/>
                </a:endParaRPr>
              </a:p>
            </c:rich>
          </c:tx>
          <c:layout>
            <c:manualLayout>
              <c:xMode val="edge"/>
              <c:yMode val="edge"/>
              <c:x val="0.45660532233637324"/>
              <c:y val="0.884565906534410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/>
                  <a:t>MR(2)</a:t>
                </a:r>
              </a:p>
            </c:rich>
          </c:tx>
          <c:layout>
            <c:manualLayout>
              <c:xMode val="edge"/>
              <c:yMode val="edge"/>
              <c:x val="3.3444308220839589E-2"/>
              <c:y val="0.443461839997273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8086783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2400"/>
              <a:t>Tolerance Chart</a:t>
            </a:r>
          </a:p>
        </c:rich>
      </c:tx>
      <c:layout>
        <c:manualLayout>
          <c:xMode val="edge"/>
          <c:yMode val="edge"/>
          <c:x val="0.41201621727108673"/>
          <c:y val="6.692802873325044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42028559675618"/>
          <c:y val="0.19607905713547136"/>
          <c:w val="0.82494617681783455"/>
          <c:h val="0.5980411242631876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Sheet1!$P$10</c:f>
              <c:strCache>
                <c:ptCount val="1"/>
                <c:pt idx="0">
                  <c:v>X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4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Sheet1!$P$11:$P$110</c:f>
              <c:numCache>
                <c:formatCode>General</c:formatCode>
                <c:ptCount val="100"/>
                <c:pt idx="0">
                  <c:v>255</c:v>
                </c:pt>
                <c:pt idx="1">
                  <c:v>232</c:v>
                </c:pt>
                <c:pt idx="2">
                  <c:v>282</c:v>
                </c:pt>
                <c:pt idx="3">
                  <c:v>260</c:v>
                </c:pt>
                <c:pt idx="4">
                  <c:v>255</c:v>
                </c:pt>
                <c:pt idx="5">
                  <c:v>233</c:v>
                </c:pt>
                <c:pt idx="6">
                  <c:v>240</c:v>
                </c:pt>
                <c:pt idx="7">
                  <c:v>255</c:v>
                </c:pt>
                <c:pt idx="8">
                  <c:v>254</c:v>
                </c:pt>
                <c:pt idx="9">
                  <c:v>259</c:v>
                </c:pt>
                <c:pt idx="10">
                  <c:v>235</c:v>
                </c:pt>
                <c:pt idx="11">
                  <c:v>262</c:v>
                </c:pt>
                <c:pt idx="12">
                  <c:v>272</c:v>
                </c:pt>
                <c:pt idx="13">
                  <c:v>247</c:v>
                </c:pt>
                <c:pt idx="14">
                  <c:v>251</c:v>
                </c:pt>
                <c:pt idx="15">
                  <c:v>245</c:v>
                </c:pt>
                <c:pt idx="16">
                  <c:v>225</c:v>
                </c:pt>
                <c:pt idx="17">
                  <c:v>254</c:v>
                </c:pt>
                <c:pt idx="18">
                  <c:v>249</c:v>
                </c:pt>
                <c:pt idx="19">
                  <c:v>250</c:v>
                </c:pt>
                <c:pt idx="20">
                  <c:v>254</c:v>
                </c:pt>
                <c:pt idx="21">
                  <c:v>258</c:v>
                </c:pt>
                <c:pt idx="22">
                  <c:v>247</c:v>
                </c:pt>
                <c:pt idx="23">
                  <c:v>253</c:v>
                </c:pt>
                <c:pt idx="24">
                  <c:v>260</c:v>
                </c:pt>
                <c:pt idx="25">
                  <c:v>249</c:v>
                </c:pt>
                <c:pt idx="26">
                  <c:v>249</c:v>
                </c:pt>
                <c:pt idx="27">
                  <c:v>257</c:v>
                </c:pt>
                <c:pt idx="28">
                  <c:v>253</c:v>
                </c:pt>
                <c:pt idx="29">
                  <c:v>255</c:v>
                </c:pt>
                <c:pt idx="30">
                  <c:v>269</c:v>
                </c:pt>
                <c:pt idx="31">
                  <c:v>248</c:v>
                </c:pt>
                <c:pt idx="32">
                  <c:v>253</c:v>
                </c:pt>
                <c:pt idx="33">
                  <c:v>274</c:v>
                </c:pt>
                <c:pt idx="34">
                  <c:v>265</c:v>
                </c:pt>
                <c:pt idx="35">
                  <c:v>276</c:v>
                </c:pt>
                <c:pt idx="36">
                  <c:v>254</c:v>
                </c:pt>
                <c:pt idx="37">
                  <c:v>248</c:v>
                </c:pt>
                <c:pt idx="38">
                  <c:v>258</c:v>
                </c:pt>
                <c:pt idx="39">
                  <c:v>257</c:v>
                </c:pt>
                <c:pt idx="40">
                  <c:v>240</c:v>
                </c:pt>
                <c:pt idx="41">
                  <c:v>244</c:v>
                </c:pt>
                <c:pt idx="42">
                  <c:v>259</c:v>
                </c:pt>
                <c:pt idx="43">
                  <c:v>243</c:v>
                </c:pt>
                <c:pt idx="44">
                  <c:v>241</c:v>
                </c:pt>
                <c:pt idx="45">
                  <c:v>265</c:v>
                </c:pt>
                <c:pt idx="46">
                  <c:v>244</c:v>
                </c:pt>
                <c:pt idx="47">
                  <c:v>267</c:v>
                </c:pt>
                <c:pt idx="48">
                  <c:v>279</c:v>
                </c:pt>
                <c:pt idx="49">
                  <c:v>266</c:v>
                </c:pt>
                <c:pt idx="50">
                  <c:v>256</c:v>
                </c:pt>
                <c:pt idx="51">
                  <c:v>256</c:v>
                </c:pt>
                <c:pt idx="52">
                  <c:v>267</c:v>
                </c:pt>
                <c:pt idx="53">
                  <c:v>250</c:v>
                </c:pt>
                <c:pt idx="54">
                  <c:v>253</c:v>
                </c:pt>
                <c:pt idx="55">
                  <c:v>259</c:v>
                </c:pt>
                <c:pt idx="56">
                  <c:v>278</c:v>
                </c:pt>
                <c:pt idx="57">
                  <c:v>260</c:v>
                </c:pt>
                <c:pt idx="58">
                  <c:v>250</c:v>
                </c:pt>
                <c:pt idx="59">
                  <c:v>252</c:v>
                </c:pt>
                <c:pt idx="60">
                  <c:v>253</c:v>
                </c:pt>
                <c:pt idx="61">
                  <c:v>260</c:v>
                </c:pt>
                <c:pt idx="62">
                  <c:v>236</c:v>
                </c:pt>
                <c:pt idx="63">
                  <c:v>266</c:v>
                </c:pt>
                <c:pt idx="64">
                  <c:v>269</c:v>
                </c:pt>
                <c:pt idx="65">
                  <c:v>255</c:v>
                </c:pt>
                <c:pt idx="66">
                  <c:v>260</c:v>
                </c:pt>
                <c:pt idx="67">
                  <c:v>258</c:v>
                </c:pt>
                <c:pt idx="68">
                  <c:v>259</c:v>
                </c:pt>
                <c:pt idx="69">
                  <c:v>237</c:v>
                </c:pt>
                <c:pt idx="70">
                  <c:v>245</c:v>
                </c:pt>
                <c:pt idx="71">
                  <c:v>255</c:v>
                </c:pt>
                <c:pt idx="72">
                  <c:v>229</c:v>
                </c:pt>
                <c:pt idx="73">
                  <c:v>253</c:v>
                </c:pt>
                <c:pt idx="74">
                  <c:v>245</c:v>
                </c:pt>
                <c:pt idx="75">
                  <c:v>256</c:v>
                </c:pt>
                <c:pt idx="76">
                  <c:v>255</c:v>
                </c:pt>
                <c:pt idx="77">
                  <c:v>251</c:v>
                </c:pt>
                <c:pt idx="78">
                  <c:v>251</c:v>
                </c:pt>
                <c:pt idx="79">
                  <c:v>260</c:v>
                </c:pt>
                <c:pt idx="80">
                  <c:v>266</c:v>
                </c:pt>
                <c:pt idx="81">
                  <c:v>238</c:v>
                </c:pt>
                <c:pt idx="82">
                  <c:v>255</c:v>
                </c:pt>
                <c:pt idx="83">
                  <c:v>256</c:v>
                </c:pt>
                <c:pt idx="84">
                  <c:v>261</c:v>
                </c:pt>
                <c:pt idx="85">
                  <c:v>245</c:v>
                </c:pt>
                <c:pt idx="86">
                  <c:v>257</c:v>
                </c:pt>
                <c:pt idx="87">
                  <c:v>262</c:v>
                </c:pt>
                <c:pt idx="88">
                  <c:v>258</c:v>
                </c:pt>
                <c:pt idx="89">
                  <c:v>256</c:v>
                </c:pt>
                <c:pt idx="90">
                  <c:v>238</c:v>
                </c:pt>
                <c:pt idx="91">
                  <c:v>273</c:v>
                </c:pt>
                <c:pt idx="92">
                  <c:v>257</c:v>
                </c:pt>
                <c:pt idx="93">
                  <c:v>264</c:v>
                </c:pt>
                <c:pt idx="94">
                  <c:v>259</c:v>
                </c:pt>
                <c:pt idx="95">
                  <c:v>263</c:v>
                </c:pt>
                <c:pt idx="96">
                  <c:v>261</c:v>
                </c:pt>
                <c:pt idx="97">
                  <c:v>253</c:v>
                </c:pt>
                <c:pt idx="98">
                  <c:v>258</c:v>
                </c:pt>
                <c:pt idx="99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0-4B62-AF32-A6E9E6ED02F3}"/>
            </c:ext>
          </c:extLst>
        </c:ser>
        <c:ser>
          <c:idx val="1"/>
          <c:order val="1"/>
          <c:tx>
            <c:strRef>
              <c:f>Sheet1!$Q$10</c:f>
              <c:strCache>
                <c:ptCount val="1"/>
                <c:pt idx="0">
                  <c:v>LEI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Sheet1!$Q$11:$Q$110</c:f>
              <c:numCache>
                <c:formatCode>0.00</c:formatCode>
                <c:ptCount val="100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  <c:pt idx="49">
                  <c:v>200</c:v>
                </c:pt>
                <c:pt idx="50">
                  <c:v>200</c:v>
                </c:pt>
                <c:pt idx="51">
                  <c:v>200</c:v>
                </c:pt>
                <c:pt idx="52">
                  <c:v>200</c:v>
                </c:pt>
                <c:pt idx="53">
                  <c:v>200</c:v>
                </c:pt>
                <c:pt idx="54">
                  <c:v>200</c:v>
                </c:pt>
                <c:pt idx="55">
                  <c:v>200</c:v>
                </c:pt>
                <c:pt idx="56">
                  <c:v>200</c:v>
                </c:pt>
                <c:pt idx="57">
                  <c:v>200</c:v>
                </c:pt>
                <c:pt idx="58">
                  <c:v>200</c:v>
                </c:pt>
                <c:pt idx="59">
                  <c:v>200</c:v>
                </c:pt>
                <c:pt idx="60">
                  <c:v>200</c:v>
                </c:pt>
                <c:pt idx="61">
                  <c:v>200</c:v>
                </c:pt>
                <c:pt idx="62">
                  <c:v>200</c:v>
                </c:pt>
                <c:pt idx="63">
                  <c:v>200</c:v>
                </c:pt>
                <c:pt idx="64">
                  <c:v>200</c:v>
                </c:pt>
                <c:pt idx="65">
                  <c:v>200</c:v>
                </c:pt>
                <c:pt idx="66">
                  <c:v>200</c:v>
                </c:pt>
                <c:pt idx="67">
                  <c:v>200</c:v>
                </c:pt>
                <c:pt idx="68">
                  <c:v>200</c:v>
                </c:pt>
                <c:pt idx="69">
                  <c:v>200</c:v>
                </c:pt>
                <c:pt idx="70">
                  <c:v>200</c:v>
                </c:pt>
                <c:pt idx="71">
                  <c:v>200</c:v>
                </c:pt>
                <c:pt idx="72">
                  <c:v>200</c:v>
                </c:pt>
                <c:pt idx="73">
                  <c:v>200</c:v>
                </c:pt>
                <c:pt idx="74">
                  <c:v>200</c:v>
                </c:pt>
                <c:pt idx="75">
                  <c:v>200</c:v>
                </c:pt>
                <c:pt idx="76">
                  <c:v>200</c:v>
                </c:pt>
                <c:pt idx="77">
                  <c:v>200</c:v>
                </c:pt>
                <c:pt idx="78">
                  <c:v>200</c:v>
                </c:pt>
                <c:pt idx="79">
                  <c:v>200</c:v>
                </c:pt>
                <c:pt idx="80">
                  <c:v>200</c:v>
                </c:pt>
                <c:pt idx="81">
                  <c:v>200</c:v>
                </c:pt>
                <c:pt idx="82">
                  <c:v>200</c:v>
                </c:pt>
                <c:pt idx="83">
                  <c:v>200</c:v>
                </c:pt>
                <c:pt idx="84">
                  <c:v>200</c:v>
                </c:pt>
                <c:pt idx="85">
                  <c:v>200</c:v>
                </c:pt>
                <c:pt idx="86">
                  <c:v>200</c:v>
                </c:pt>
                <c:pt idx="87">
                  <c:v>200</c:v>
                </c:pt>
                <c:pt idx="88">
                  <c:v>200</c:v>
                </c:pt>
                <c:pt idx="89">
                  <c:v>200</c:v>
                </c:pt>
                <c:pt idx="90">
                  <c:v>200</c:v>
                </c:pt>
                <c:pt idx="91">
                  <c:v>200</c:v>
                </c:pt>
                <c:pt idx="92">
                  <c:v>200</c:v>
                </c:pt>
                <c:pt idx="93">
                  <c:v>200</c:v>
                </c:pt>
                <c:pt idx="94">
                  <c:v>200</c:v>
                </c:pt>
                <c:pt idx="95">
                  <c:v>200</c:v>
                </c:pt>
                <c:pt idx="96">
                  <c:v>200</c:v>
                </c:pt>
                <c:pt idx="97">
                  <c:v>200</c:v>
                </c:pt>
                <c:pt idx="98">
                  <c:v>200</c:v>
                </c:pt>
                <c:pt idx="99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0-4B62-AF32-A6E9E6ED02F3}"/>
            </c:ext>
          </c:extLst>
        </c:ser>
        <c:ser>
          <c:idx val="2"/>
          <c:order val="2"/>
          <c:tx>
            <c:strRef>
              <c:f>Sheet1!$R$10</c:f>
              <c:strCache>
                <c:ptCount val="1"/>
                <c:pt idx="0">
                  <c:v>LC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Sheet1!$R$11:$R$110</c:f>
              <c:numCache>
                <c:formatCode>0.00</c:formatCode>
                <c:ptCount val="100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  <c:pt idx="49">
                  <c:v>250</c:v>
                </c:pt>
                <c:pt idx="50">
                  <c:v>250</c:v>
                </c:pt>
                <c:pt idx="51">
                  <c:v>250</c:v>
                </c:pt>
                <c:pt idx="52">
                  <c:v>250</c:v>
                </c:pt>
                <c:pt idx="53">
                  <c:v>250</c:v>
                </c:pt>
                <c:pt idx="54">
                  <c:v>250</c:v>
                </c:pt>
                <c:pt idx="55">
                  <c:v>250</c:v>
                </c:pt>
                <c:pt idx="56">
                  <c:v>250</c:v>
                </c:pt>
                <c:pt idx="57">
                  <c:v>250</c:v>
                </c:pt>
                <c:pt idx="58">
                  <c:v>250</c:v>
                </c:pt>
                <c:pt idx="59">
                  <c:v>250</c:v>
                </c:pt>
                <c:pt idx="60">
                  <c:v>250</c:v>
                </c:pt>
                <c:pt idx="61">
                  <c:v>250</c:v>
                </c:pt>
                <c:pt idx="62">
                  <c:v>250</c:v>
                </c:pt>
                <c:pt idx="63">
                  <c:v>250</c:v>
                </c:pt>
                <c:pt idx="64">
                  <c:v>250</c:v>
                </c:pt>
                <c:pt idx="65">
                  <c:v>250</c:v>
                </c:pt>
                <c:pt idx="66">
                  <c:v>250</c:v>
                </c:pt>
                <c:pt idx="67">
                  <c:v>250</c:v>
                </c:pt>
                <c:pt idx="68">
                  <c:v>250</c:v>
                </c:pt>
                <c:pt idx="69">
                  <c:v>250</c:v>
                </c:pt>
                <c:pt idx="70">
                  <c:v>250</c:v>
                </c:pt>
                <c:pt idx="71">
                  <c:v>250</c:v>
                </c:pt>
                <c:pt idx="72">
                  <c:v>250</c:v>
                </c:pt>
                <c:pt idx="73">
                  <c:v>250</c:v>
                </c:pt>
                <c:pt idx="74">
                  <c:v>250</c:v>
                </c:pt>
                <c:pt idx="75">
                  <c:v>250</c:v>
                </c:pt>
                <c:pt idx="76">
                  <c:v>250</c:v>
                </c:pt>
                <c:pt idx="77">
                  <c:v>250</c:v>
                </c:pt>
                <c:pt idx="78">
                  <c:v>250</c:v>
                </c:pt>
                <c:pt idx="79">
                  <c:v>250</c:v>
                </c:pt>
                <c:pt idx="80">
                  <c:v>250</c:v>
                </c:pt>
                <c:pt idx="81">
                  <c:v>250</c:v>
                </c:pt>
                <c:pt idx="82">
                  <c:v>250</c:v>
                </c:pt>
                <c:pt idx="83">
                  <c:v>250</c:v>
                </c:pt>
                <c:pt idx="84">
                  <c:v>250</c:v>
                </c:pt>
                <c:pt idx="85">
                  <c:v>250</c:v>
                </c:pt>
                <c:pt idx="86">
                  <c:v>250</c:v>
                </c:pt>
                <c:pt idx="87">
                  <c:v>250</c:v>
                </c:pt>
                <c:pt idx="88">
                  <c:v>250</c:v>
                </c:pt>
                <c:pt idx="89">
                  <c:v>250</c:v>
                </c:pt>
                <c:pt idx="90">
                  <c:v>250</c:v>
                </c:pt>
                <c:pt idx="91">
                  <c:v>250</c:v>
                </c:pt>
                <c:pt idx="92">
                  <c:v>250</c:v>
                </c:pt>
                <c:pt idx="93">
                  <c:v>250</c:v>
                </c:pt>
                <c:pt idx="94">
                  <c:v>250</c:v>
                </c:pt>
                <c:pt idx="95">
                  <c:v>250</c:v>
                </c:pt>
                <c:pt idx="96">
                  <c:v>250</c:v>
                </c:pt>
                <c:pt idx="97">
                  <c:v>250</c:v>
                </c:pt>
                <c:pt idx="98">
                  <c:v>250</c:v>
                </c:pt>
                <c:pt idx="99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70-4B62-AF32-A6E9E6ED02F3}"/>
            </c:ext>
          </c:extLst>
        </c:ser>
        <c:ser>
          <c:idx val="3"/>
          <c:order val="3"/>
          <c:tx>
            <c:strRef>
              <c:f>Sheet1!$S$10</c:f>
              <c:strCache>
                <c:ptCount val="1"/>
                <c:pt idx="0">
                  <c:v>LES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Sheet1!$S$11:$S$110</c:f>
              <c:numCache>
                <c:formatCode>0.00</c:formatCode>
                <c:ptCount val="100"/>
                <c:pt idx="0">
                  <c:v>300</c:v>
                </c:pt>
                <c:pt idx="1">
                  <c:v>300</c:v>
                </c:pt>
                <c:pt idx="2">
                  <c:v>300</c:v>
                </c:pt>
                <c:pt idx="3">
                  <c:v>300</c:v>
                </c:pt>
                <c:pt idx="4">
                  <c:v>300</c:v>
                </c:pt>
                <c:pt idx="5">
                  <c:v>300</c:v>
                </c:pt>
                <c:pt idx="6">
                  <c:v>300</c:v>
                </c:pt>
                <c:pt idx="7">
                  <c:v>300</c:v>
                </c:pt>
                <c:pt idx="8">
                  <c:v>300</c:v>
                </c:pt>
                <c:pt idx="9">
                  <c:v>300</c:v>
                </c:pt>
                <c:pt idx="10">
                  <c:v>300</c:v>
                </c:pt>
                <c:pt idx="11">
                  <c:v>300</c:v>
                </c:pt>
                <c:pt idx="12">
                  <c:v>300</c:v>
                </c:pt>
                <c:pt idx="13">
                  <c:v>300</c:v>
                </c:pt>
                <c:pt idx="14">
                  <c:v>300</c:v>
                </c:pt>
                <c:pt idx="15">
                  <c:v>300</c:v>
                </c:pt>
                <c:pt idx="16">
                  <c:v>300</c:v>
                </c:pt>
                <c:pt idx="17">
                  <c:v>300</c:v>
                </c:pt>
                <c:pt idx="18">
                  <c:v>300</c:v>
                </c:pt>
                <c:pt idx="19">
                  <c:v>300</c:v>
                </c:pt>
                <c:pt idx="20">
                  <c:v>300</c:v>
                </c:pt>
                <c:pt idx="21">
                  <c:v>300</c:v>
                </c:pt>
                <c:pt idx="22">
                  <c:v>300</c:v>
                </c:pt>
                <c:pt idx="23">
                  <c:v>300</c:v>
                </c:pt>
                <c:pt idx="24">
                  <c:v>300</c:v>
                </c:pt>
                <c:pt idx="25">
                  <c:v>300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300</c:v>
                </c:pt>
                <c:pt idx="30">
                  <c:v>300</c:v>
                </c:pt>
                <c:pt idx="31">
                  <c:v>300</c:v>
                </c:pt>
                <c:pt idx="32">
                  <c:v>300</c:v>
                </c:pt>
                <c:pt idx="33">
                  <c:v>300</c:v>
                </c:pt>
                <c:pt idx="34">
                  <c:v>300</c:v>
                </c:pt>
                <c:pt idx="35">
                  <c:v>300</c:v>
                </c:pt>
                <c:pt idx="36">
                  <c:v>300</c:v>
                </c:pt>
                <c:pt idx="37">
                  <c:v>300</c:v>
                </c:pt>
                <c:pt idx="38">
                  <c:v>300</c:v>
                </c:pt>
                <c:pt idx="39">
                  <c:v>300</c:v>
                </c:pt>
                <c:pt idx="40">
                  <c:v>300</c:v>
                </c:pt>
                <c:pt idx="41">
                  <c:v>300</c:v>
                </c:pt>
                <c:pt idx="42">
                  <c:v>300</c:v>
                </c:pt>
                <c:pt idx="43">
                  <c:v>300</c:v>
                </c:pt>
                <c:pt idx="44">
                  <c:v>300</c:v>
                </c:pt>
                <c:pt idx="45">
                  <c:v>300</c:v>
                </c:pt>
                <c:pt idx="46">
                  <c:v>300</c:v>
                </c:pt>
                <c:pt idx="47">
                  <c:v>300</c:v>
                </c:pt>
                <c:pt idx="48">
                  <c:v>300</c:v>
                </c:pt>
                <c:pt idx="49">
                  <c:v>300</c:v>
                </c:pt>
                <c:pt idx="50">
                  <c:v>300</c:v>
                </c:pt>
                <c:pt idx="51">
                  <c:v>300</c:v>
                </c:pt>
                <c:pt idx="52">
                  <c:v>300</c:v>
                </c:pt>
                <c:pt idx="53">
                  <c:v>300</c:v>
                </c:pt>
                <c:pt idx="54">
                  <c:v>300</c:v>
                </c:pt>
                <c:pt idx="55">
                  <c:v>300</c:v>
                </c:pt>
                <c:pt idx="56">
                  <c:v>300</c:v>
                </c:pt>
                <c:pt idx="57">
                  <c:v>300</c:v>
                </c:pt>
                <c:pt idx="58">
                  <c:v>300</c:v>
                </c:pt>
                <c:pt idx="59">
                  <c:v>300</c:v>
                </c:pt>
                <c:pt idx="60">
                  <c:v>300</c:v>
                </c:pt>
                <c:pt idx="61">
                  <c:v>300</c:v>
                </c:pt>
                <c:pt idx="62">
                  <c:v>300</c:v>
                </c:pt>
                <c:pt idx="63">
                  <c:v>300</c:v>
                </c:pt>
                <c:pt idx="64">
                  <c:v>300</c:v>
                </c:pt>
                <c:pt idx="65">
                  <c:v>300</c:v>
                </c:pt>
                <c:pt idx="66">
                  <c:v>300</c:v>
                </c:pt>
                <c:pt idx="67">
                  <c:v>300</c:v>
                </c:pt>
                <c:pt idx="68">
                  <c:v>300</c:v>
                </c:pt>
                <c:pt idx="69">
                  <c:v>300</c:v>
                </c:pt>
                <c:pt idx="70">
                  <c:v>300</c:v>
                </c:pt>
                <c:pt idx="71">
                  <c:v>300</c:v>
                </c:pt>
                <c:pt idx="72">
                  <c:v>300</c:v>
                </c:pt>
                <c:pt idx="73">
                  <c:v>300</c:v>
                </c:pt>
                <c:pt idx="74">
                  <c:v>300</c:v>
                </c:pt>
                <c:pt idx="75">
                  <c:v>300</c:v>
                </c:pt>
                <c:pt idx="76">
                  <c:v>300</c:v>
                </c:pt>
                <c:pt idx="77">
                  <c:v>300</c:v>
                </c:pt>
                <c:pt idx="78">
                  <c:v>300</c:v>
                </c:pt>
                <c:pt idx="79">
                  <c:v>300</c:v>
                </c:pt>
                <c:pt idx="80">
                  <c:v>300</c:v>
                </c:pt>
                <c:pt idx="81">
                  <c:v>300</c:v>
                </c:pt>
                <c:pt idx="82">
                  <c:v>300</c:v>
                </c:pt>
                <c:pt idx="83">
                  <c:v>300</c:v>
                </c:pt>
                <c:pt idx="84">
                  <c:v>300</c:v>
                </c:pt>
                <c:pt idx="85">
                  <c:v>300</c:v>
                </c:pt>
                <c:pt idx="86">
                  <c:v>300</c:v>
                </c:pt>
                <c:pt idx="87">
                  <c:v>300</c:v>
                </c:pt>
                <c:pt idx="88">
                  <c:v>300</c:v>
                </c:pt>
                <c:pt idx="89">
                  <c:v>300</c:v>
                </c:pt>
                <c:pt idx="90">
                  <c:v>300</c:v>
                </c:pt>
                <c:pt idx="91">
                  <c:v>300</c:v>
                </c:pt>
                <c:pt idx="92">
                  <c:v>300</c:v>
                </c:pt>
                <c:pt idx="93">
                  <c:v>300</c:v>
                </c:pt>
                <c:pt idx="94">
                  <c:v>300</c:v>
                </c:pt>
                <c:pt idx="95">
                  <c:v>300</c:v>
                </c:pt>
                <c:pt idx="96">
                  <c:v>300</c:v>
                </c:pt>
                <c:pt idx="97">
                  <c:v>300</c:v>
                </c:pt>
                <c:pt idx="98">
                  <c:v>300</c:v>
                </c:pt>
                <c:pt idx="99">
                  <c:v>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70-4B62-AF32-A6E9E6ED0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8085855"/>
        <c:axId val="1"/>
      </c:lineChart>
      <c:catAx>
        <c:axId val="8680858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/>
                  <a:t>Observation</a:t>
                </a:r>
              </a:p>
            </c:rich>
          </c:tx>
          <c:layout>
            <c:manualLayout>
              <c:xMode val="edge"/>
              <c:yMode val="edge"/>
              <c:x val="0.45526633732186983"/>
              <c:y val="0.8942712160979877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0"/>
        <c:tickMarkSkip val="1"/>
        <c:noMultiLvlLbl val="0"/>
      </c:catAx>
      <c:valAx>
        <c:axId val="1"/>
        <c:scaling>
          <c:orientation val="minMax"/>
          <c:max val="310"/>
          <c:min val="19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/>
                  <a:t>X</a:t>
                </a:r>
                <a:r>
                  <a:rPr lang="en-US"/>
                  <a:t> </a:t>
                </a:r>
              </a:p>
            </c:rich>
          </c:tx>
          <c:layout>
            <c:manualLayout>
              <c:xMode val="edge"/>
              <c:yMode val="edge"/>
              <c:x val="2.7158184174346629E-2"/>
              <c:y val="0.492045678500713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8085855"/>
        <c:crosses val="autoZero"/>
        <c:crossBetween val="between"/>
        <c:majorUnit val="20"/>
        <c:min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119743</xdr:colOff>
      <xdr:row>112</xdr:row>
      <xdr:rowOff>27214</xdr:rowOff>
    </xdr:from>
    <xdr:to>
      <xdr:col>18</xdr:col>
      <xdr:colOff>783771</xdr:colOff>
      <xdr:row>145</xdr:row>
      <xdr:rowOff>119743</xdr:rowOff>
    </xdr:to>
    <xdr:graphicFrame macro="">
      <xdr:nvGraphicFramePr>
        <xdr:cNvPr id="2317" name="Chart 1">
          <a:extLst>
            <a:ext uri="{FF2B5EF4-FFF2-40B4-BE49-F238E27FC236}">
              <a16:creationId xmlns:a16="http://schemas.microsoft.com/office/drawing/2014/main" id="{D93A5B53-C27F-3D56-A2A1-B16C4BD03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103414</xdr:colOff>
      <xdr:row>146</xdr:row>
      <xdr:rowOff>81643</xdr:rowOff>
    </xdr:from>
    <xdr:to>
      <xdr:col>18</xdr:col>
      <xdr:colOff>794657</xdr:colOff>
      <xdr:row>182</xdr:row>
      <xdr:rowOff>119743</xdr:rowOff>
    </xdr:to>
    <xdr:graphicFrame macro="">
      <xdr:nvGraphicFramePr>
        <xdr:cNvPr id="2318" name="Chart 2">
          <a:extLst>
            <a:ext uri="{FF2B5EF4-FFF2-40B4-BE49-F238E27FC236}">
              <a16:creationId xmlns:a16="http://schemas.microsoft.com/office/drawing/2014/main" id="{E093F05C-1944-1938-2108-63B06F0A95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103414</xdr:colOff>
      <xdr:row>183</xdr:row>
      <xdr:rowOff>130629</xdr:rowOff>
    </xdr:from>
    <xdr:to>
      <xdr:col>18</xdr:col>
      <xdr:colOff>756557</xdr:colOff>
      <xdr:row>217</xdr:row>
      <xdr:rowOff>54429</xdr:rowOff>
    </xdr:to>
    <xdr:graphicFrame macro="">
      <xdr:nvGraphicFramePr>
        <xdr:cNvPr id="2319" name="Chart 1">
          <a:extLst>
            <a:ext uri="{FF2B5EF4-FFF2-40B4-BE49-F238E27FC236}">
              <a16:creationId xmlns:a16="http://schemas.microsoft.com/office/drawing/2014/main" id="{7BA499BE-D23A-39C8-55B1-FD474C21E0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odointeractivo.com/" TargetMode="External"/><Relationship Id="rId1" Type="http://schemas.openxmlformats.org/officeDocument/2006/relationships/hyperlink" Target="mailto:juanherrera@nodointeractiv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03"/>
  <sheetViews>
    <sheetView workbookViewId="0"/>
  </sheetViews>
  <sheetFormatPr defaultRowHeight="12.45" x14ac:dyDescent="0.3"/>
  <sheetData>
    <row r="1" spans="1:2" x14ac:dyDescent="0.3">
      <c r="A1" t="s">
        <v>13</v>
      </c>
    </row>
    <row r="3" spans="1:2" x14ac:dyDescent="0.3">
      <c r="A3" t="s">
        <v>14</v>
      </c>
    </row>
    <row r="4" spans="1:2" x14ac:dyDescent="0.3">
      <c r="A4">
        <v>225</v>
      </c>
      <c r="B4">
        <v>-2.3300789227879104</v>
      </c>
    </row>
    <row r="5" spans="1:2" x14ac:dyDescent="0.3">
      <c r="A5">
        <v>229</v>
      </c>
      <c r="B5">
        <v>-2.0578559805954546</v>
      </c>
    </row>
    <row r="6" spans="1:2" x14ac:dyDescent="0.3">
      <c r="A6">
        <v>232</v>
      </c>
      <c r="B6">
        <v>-1.8851770324320445</v>
      </c>
    </row>
    <row r="7" spans="1:2" x14ac:dyDescent="0.3">
      <c r="A7">
        <v>233</v>
      </c>
      <c r="B7">
        <v>-1.7553005013082399</v>
      </c>
    </row>
    <row r="8" spans="1:2" x14ac:dyDescent="0.3">
      <c r="A8">
        <v>235</v>
      </c>
      <c r="B8">
        <v>-1.6496726793534777</v>
      </c>
    </row>
    <row r="9" spans="1:2" x14ac:dyDescent="0.3">
      <c r="A9">
        <v>236</v>
      </c>
      <c r="B9">
        <v>-1.5597799921032534</v>
      </c>
    </row>
    <row r="10" spans="1:2" x14ac:dyDescent="0.3">
      <c r="A10">
        <v>237</v>
      </c>
      <c r="B10">
        <v>-1.4809726513681758</v>
      </c>
    </row>
    <row r="11" spans="1:2" x14ac:dyDescent="0.3">
      <c r="A11">
        <v>238</v>
      </c>
      <c r="B11">
        <v>-1.4104195313382362</v>
      </c>
    </row>
    <row r="12" spans="1:2" x14ac:dyDescent="0.3">
      <c r="A12">
        <v>238</v>
      </c>
      <c r="B12">
        <v>-1.3462626652319192</v>
      </c>
    </row>
    <row r="13" spans="1:2" x14ac:dyDescent="0.3">
      <c r="A13">
        <v>240</v>
      </c>
      <c r="B13">
        <v>-1.2872137328173301</v>
      </c>
    </row>
    <row r="14" spans="1:2" x14ac:dyDescent="0.3">
      <c r="A14">
        <v>240</v>
      </c>
      <c r="B14">
        <v>-1.2323408611117508</v>
      </c>
    </row>
    <row r="15" spans="1:2" x14ac:dyDescent="0.3">
      <c r="A15">
        <v>241</v>
      </c>
      <c r="B15">
        <v>-1.1809470407966427</v>
      </c>
    </row>
    <row r="16" spans="1:2" x14ac:dyDescent="0.3">
      <c r="A16">
        <v>243</v>
      </c>
      <c r="B16">
        <v>-1.1324965296189653</v>
      </c>
    </row>
    <row r="17" spans="1:2" x14ac:dyDescent="0.3">
      <c r="A17">
        <v>244</v>
      </c>
      <c r="B17">
        <v>-1.0865681149860691</v>
      </c>
    </row>
    <row r="18" spans="1:2" x14ac:dyDescent="0.3">
      <c r="A18">
        <v>244</v>
      </c>
      <c r="B18">
        <v>-1.0428242390384279</v>
      </c>
    </row>
    <row r="19" spans="1:2" x14ac:dyDescent="0.3">
      <c r="A19">
        <v>245</v>
      </c>
      <c r="B19">
        <v>-1.0009899168818781</v>
      </c>
    </row>
    <row r="20" spans="1:2" x14ac:dyDescent="0.3">
      <c r="A20">
        <v>245</v>
      </c>
      <c r="B20">
        <v>-0.96083793100316073</v>
      </c>
    </row>
    <row r="21" spans="1:2" x14ac:dyDescent="0.3">
      <c r="A21">
        <v>245</v>
      </c>
      <c r="B21">
        <v>-0.92217817827758664</v>
      </c>
    </row>
    <row r="22" spans="1:2" x14ac:dyDescent="0.3">
      <c r="A22">
        <v>245</v>
      </c>
      <c r="B22">
        <v>-0.8848498412982424</v>
      </c>
    </row>
    <row r="23" spans="1:2" x14ac:dyDescent="0.3">
      <c r="A23">
        <v>247</v>
      </c>
      <c r="B23">
        <v>-0.84871552742214473</v>
      </c>
    </row>
    <row r="24" spans="1:2" x14ac:dyDescent="0.3">
      <c r="A24">
        <v>247</v>
      </c>
      <c r="B24">
        <v>-0.81365680811519436</v>
      </c>
    </row>
    <row r="25" spans="1:2" x14ac:dyDescent="0.3">
      <c r="A25">
        <v>248</v>
      </c>
      <c r="B25">
        <v>-0.77957077373848471</v>
      </c>
    </row>
    <row r="26" spans="1:2" x14ac:dyDescent="0.3">
      <c r="A26">
        <v>248</v>
      </c>
      <c r="B26">
        <v>-0.74636733718704551</v>
      </c>
    </row>
    <row r="27" spans="1:2" x14ac:dyDescent="0.3">
      <c r="A27">
        <v>249</v>
      </c>
      <c r="B27">
        <v>-0.71396709819797821</v>
      </c>
    </row>
    <row r="28" spans="1:2" x14ac:dyDescent="0.3">
      <c r="A28">
        <v>249</v>
      </c>
      <c r="B28">
        <v>-0.6822996332113872</v>
      </c>
    </row>
    <row r="29" spans="1:2" x14ac:dyDescent="0.3">
      <c r="A29">
        <v>249</v>
      </c>
      <c r="B29">
        <v>-0.65130211226156343</v>
      </c>
    </row>
    <row r="30" spans="1:2" x14ac:dyDescent="0.3">
      <c r="A30">
        <v>250</v>
      </c>
      <c r="B30">
        <v>-0.62091817004229621</v>
      </c>
    </row>
    <row r="31" spans="1:2" x14ac:dyDescent="0.3">
      <c r="A31">
        <v>250</v>
      </c>
      <c r="B31">
        <v>-0.59109697657280491</v>
      </c>
    </row>
    <row r="32" spans="1:2" x14ac:dyDescent="0.3">
      <c r="A32">
        <v>250</v>
      </c>
      <c r="B32">
        <v>-0.56179246609925171</v>
      </c>
    </row>
    <row r="33" spans="1:2" x14ac:dyDescent="0.3">
      <c r="A33">
        <v>250</v>
      </c>
      <c r="B33">
        <v>-0.53296269253429718</v>
      </c>
    </row>
    <row r="34" spans="1:2" x14ac:dyDescent="0.3">
      <c r="A34">
        <v>251</v>
      </c>
      <c r="B34">
        <v>-0.5045692868981857</v>
      </c>
    </row>
    <row r="35" spans="1:2" x14ac:dyDescent="0.3">
      <c r="A35">
        <v>251</v>
      </c>
      <c r="B35">
        <v>-0.47657699758823568</v>
      </c>
    </row>
    <row r="36" spans="1:2" x14ac:dyDescent="0.3">
      <c r="A36">
        <v>251</v>
      </c>
      <c r="B36">
        <v>-0.44895329836199882</v>
      </c>
    </row>
    <row r="37" spans="1:2" x14ac:dyDescent="0.3">
      <c r="A37">
        <v>252</v>
      </c>
      <c r="B37">
        <v>-0.4216680520195305</v>
      </c>
    </row>
    <row r="38" spans="1:2" x14ac:dyDescent="0.3">
      <c r="A38">
        <v>253</v>
      </c>
      <c r="B38">
        <v>-0.39469322015939162</v>
      </c>
    </row>
    <row r="39" spans="1:2" x14ac:dyDescent="0.3">
      <c r="A39">
        <v>253</v>
      </c>
      <c r="B39">
        <v>-0.3680026112393317</v>
      </c>
    </row>
    <row r="40" spans="1:2" x14ac:dyDescent="0.3">
      <c r="A40">
        <v>253</v>
      </c>
      <c r="B40">
        <v>-0.34157166062587108</v>
      </c>
    </row>
    <row r="41" spans="1:2" x14ac:dyDescent="0.3">
      <c r="A41">
        <v>253</v>
      </c>
      <c r="B41">
        <v>-0.31537723746266033</v>
      </c>
    </row>
    <row r="42" spans="1:2" x14ac:dyDescent="0.3">
      <c r="A42">
        <v>253</v>
      </c>
      <c r="B42">
        <v>-0.28939747409646172</v>
      </c>
    </row>
    <row r="43" spans="1:2" x14ac:dyDescent="0.3">
      <c r="A43">
        <v>253</v>
      </c>
      <c r="B43">
        <v>-0.26361161452490112</v>
      </c>
    </row>
    <row r="44" spans="1:2" x14ac:dyDescent="0.3">
      <c r="A44">
        <v>253</v>
      </c>
      <c r="B44">
        <v>-0.23799987891187127</v>
      </c>
    </row>
    <row r="45" spans="1:2" x14ac:dyDescent="0.3">
      <c r="A45">
        <v>254</v>
      </c>
      <c r="B45">
        <v>-0.21254334168506106</v>
      </c>
    </row>
    <row r="46" spans="1:2" x14ac:dyDescent="0.3">
      <c r="A46">
        <v>254</v>
      </c>
      <c r="B46">
        <v>-0.18722382110885644</v>
      </c>
    </row>
    <row r="47" spans="1:2" x14ac:dyDescent="0.3">
      <c r="A47">
        <v>254</v>
      </c>
      <c r="B47">
        <v>-0.16202377853274799</v>
      </c>
    </row>
    <row r="48" spans="1:2" x14ac:dyDescent="0.3">
      <c r="A48">
        <v>254</v>
      </c>
      <c r="B48">
        <v>-0.13692622576424984</v>
      </c>
    </row>
    <row r="49" spans="1:2" x14ac:dyDescent="0.3">
      <c r="A49">
        <v>255</v>
      </c>
      <c r="B49">
        <v>-0.11191463921698813</v>
      </c>
    </row>
    <row r="50" spans="1:2" x14ac:dyDescent="0.3">
      <c r="A50">
        <v>255</v>
      </c>
      <c r="B50">
        <v>-8.697287964740108E-2</v>
      </c>
    </row>
    <row r="51" spans="1:2" x14ac:dyDescent="0.3">
      <c r="A51">
        <v>255</v>
      </c>
      <c r="B51">
        <v>-6.2085116423953007E-2</v>
      </c>
    </row>
    <row r="52" spans="1:2" x14ac:dyDescent="0.3">
      <c r="A52">
        <v>255</v>
      </c>
      <c r="B52">
        <v>-3.7235755375933835E-2</v>
      </c>
    </row>
    <row r="53" spans="1:2" x14ac:dyDescent="0.3">
      <c r="A53">
        <v>255</v>
      </c>
      <c r="B53">
        <v>-1.2409369348679852E-2</v>
      </c>
    </row>
    <row r="54" spans="1:2" x14ac:dyDescent="0.3">
      <c r="A54">
        <v>255</v>
      </c>
      <c r="B54">
        <v>1.2409369348679852E-2</v>
      </c>
    </row>
    <row r="55" spans="1:2" x14ac:dyDescent="0.3">
      <c r="A55">
        <v>255</v>
      </c>
      <c r="B55">
        <v>3.7235755375933835E-2</v>
      </c>
    </row>
    <row r="56" spans="1:2" x14ac:dyDescent="0.3">
      <c r="A56">
        <v>255</v>
      </c>
      <c r="B56">
        <v>6.2085116423953007E-2</v>
      </c>
    </row>
    <row r="57" spans="1:2" x14ac:dyDescent="0.3">
      <c r="A57">
        <v>256</v>
      </c>
      <c r="B57">
        <v>8.6972879647401205E-2</v>
      </c>
    </row>
    <row r="58" spans="1:2" x14ac:dyDescent="0.3">
      <c r="A58">
        <v>256</v>
      </c>
      <c r="B58">
        <v>0.11191463921698828</v>
      </c>
    </row>
    <row r="59" spans="1:2" x14ac:dyDescent="0.3">
      <c r="A59">
        <v>256</v>
      </c>
      <c r="B59">
        <v>0.13692622576424998</v>
      </c>
    </row>
    <row r="60" spans="1:2" x14ac:dyDescent="0.3">
      <c r="A60">
        <v>256</v>
      </c>
      <c r="B60">
        <v>0.16202377853274785</v>
      </c>
    </row>
    <row r="61" spans="1:2" x14ac:dyDescent="0.3">
      <c r="A61">
        <v>256</v>
      </c>
      <c r="B61">
        <v>0.1872238211088563</v>
      </c>
    </row>
    <row r="62" spans="1:2" x14ac:dyDescent="0.3">
      <c r="A62">
        <v>257</v>
      </c>
      <c r="B62">
        <v>0.21254334168506089</v>
      </c>
    </row>
    <row r="63" spans="1:2" x14ac:dyDescent="0.3">
      <c r="A63">
        <v>257</v>
      </c>
      <c r="B63">
        <v>0.23799987891187127</v>
      </c>
    </row>
    <row r="64" spans="1:2" x14ac:dyDescent="0.3">
      <c r="A64">
        <v>257</v>
      </c>
      <c r="B64">
        <v>0.26361161452490112</v>
      </c>
    </row>
    <row r="65" spans="1:2" x14ac:dyDescent="0.3">
      <c r="A65">
        <v>257</v>
      </c>
      <c r="B65">
        <v>0.28939747409646172</v>
      </c>
    </row>
    <row r="66" spans="1:2" x14ac:dyDescent="0.3">
      <c r="A66">
        <v>258</v>
      </c>
      <c r="B66">
        <v>0.31537723746266033</v>
      </c>
    </row>
    <row r="67" spans="1:2" x14ac:dyDescent="0.3">
      <c r="A67">
        <v>258</v>
      </c>
      <c r="B67">
        <v>0.34157166062587108</v>
      </c>
    </row>
    <row r="68" spans="1:2" x14ac:dyDescent="0.3">
      <c r="A68">
        <v>258</v>
      </c>
      <c r="B68">
        <v>0.3680026112393317</v>
      </c>
    </row>
    <row r="69" spans="1:2" x14ac:dyDescent="0.3">
      <c r="A69">
        <v>258</v>
      </c>
      <c r="B69">
        <v>0.39469322015939162</v>
      </c>
    </row>
    <row r="70" spans="1:2" x14ac:dyDescent="0.3">
      <c r="A70">
        <v>258</v>
      </c>
      <c r="B70">
        <v>0.42166805201953067</v>
      </c>
    </row>
    <row r="71" spans="1:2" x14ac:dyDescent="0.3">
      <c r="A71">
        <v>259</v>
      </c>
      <c r="B71">
        <v>0.44895329836199899</v>
      </c>
    </row>
    <row r="72" spans="1:2" x14ac:dyDescent="0.3">
      <c r="A72">
        <v>259</v>
      </c>
      <c r="B72">
        <v>0.47657699758823585</v>
      </c>
    </row>
    <row r="73" spans="1:2" x14ac:dyDescent="0.3">
      <c r="A73">
        <v>259</v>
      </c>
      <c r="B73">
        <v>0.50456928689818559</v>
      </c>
    </row>
    <row r="74" spans="1:2" x14ac:dyDescent="0.3">
      <c r="A74">
        <v>259</v>
      </c>
      <c r="B74">
        <v>0.53296269253429718</v>
      </c>
    </row>
    <row r="75" spans="1:2" x14ac:dyDescent="0.3">
      <c r="A75">
        <v>259</v>
      </c>
      <c r="B75">
        <v>0.56179246609925171</v>
      </c>
    </row>
    <row r="76" spans="1:2" x14ac:dyDescent="0.3">
      <c r="A76">
        <v>260</v>
      </c>
      <c r="B76">
        <v>0.59109697657280491</v>
      </c>
    </row>
    <row r="77" spans="1:2" x14ac:dyDescent="0.3">
      <c r="A77">
        <v>260</v>
      </c>
      <c r="B77">
        <v>0.62091817004229621</v>
      </c>
    </row>
    <row r="78" spans="1:2" x14ac:dyDescent="0.3">
      <c r="A78">
        <v>260</v>
      </c>
      <c r="B78">
        <v>0.65130211226156343</v>
      </c>
    </row>
    <row r="79" spans="1:2" x14ac:dyDescent="0.3">
      <c r="A79">
        <v>260</v>
      </c>
      <c r="B79">
        <v>0.6822996332113872</v>
      </c>
    </row>
    <row r="80" spans="1:2" x14ac:dyDescent="0.3">
      <c r="A80">
        <v>260</v>
      </c>
      <c r="B80">
        <v>0.71396709819797821</v>
      </c>
    </row>
    <row r="81" spans="1:2" x14ac:dyDescent="0.3">
      <c r="A81">
        <v>260</v>
      </c>
      <c r="B81">
        <v>0.74636733718704551</v>
      </c>
    </row>
    <row r="82" spans="1:2" x14ac:dyDescent="0.3">
      <c r="A82">
        <v>261</v>
      </c>
      <c r="B82">
        <v>0.77957077373848471</v>
      </c>
    </row>
    <row r="83" spans="1:2" x14ac:dyDescent="0.3">
      <c r="A83">
        <v>261</v>
      </c>
      <c r="B83">
        <v>0.81365680811519436</v>
      </c>
    </row>
    <row r="84" spans="1:2" x14ac:dyDescent="0.3">
      <c r="A84">
        <v>262</v>
      </c>
      <c r="B84">
        <v>0.84871552742214496</v>
      </c>
    </row>
    <row r="85" spans="1:2" x14ac:dyDescent="0.3">
      <c r="A85">
        <v>262</v>
      </c>
      <c r="B85">
        <v>0.88484984129824396</v>
      </c>
    </row>
    <row r="86" spans="1:2" x14ac:dyDescent="0.3">
      <c r="A86">
        <v>263</v>
      </c>
      <c r="B86">
        <v>0.92217817827758652</v>
      </c>
    </row>
    <row r="87" spans="1:2" x14ac:dyDescent="0.3">
      <c r="A87">
        <v>264</v>
      </c>
      <c r="B87">
        <v>0.96083793100316073</v>
      </c>
    </row>
    <row r="88" spans="1:2" x14ac:dyDescent="0.3">
      <c r="A88">
        <v>265</v>
      </c>
      <c r="B88">
        <v>1.0009899168818781</v>
      </c>
    </row>
    <row r="89" spans="1:2" x14ac:dyDescent="0.3">
      <c r="A89">
        <v>265</v>
      </c>
      <c r="B89">
        <v>1.0428242390384279</v>
      </c>
    </row>
    <row r="90" spans="1:2" x14ac:dyDescent="0.3">
      <c r="A90">
        <v>266</v>
      </c>
      <c r="B90">
        <v>1.0865681149860691</v>
      </c>
    </row>
    <row r="91" spans="1:2" x14ac:dyDescent="0.3">
      <c r="A91">
        <v>266</v>
      </c>
      <c r="B91">
        <v>1.1324965296189653</v>
      </c>
    </row>
    <row r="92" spans="1:2" x14ac:dyDescent="0.3">
      <c r="A92">
        <v>266</v>
      </c>
      <c r="B92">
        <v>1.1809470407966427</v>
      </c>
    </row>
    <row r="93" spans="1:2" x14ac:dyDescent="0.3">
      <c r="A93">
        <v>267</v>
      </c>
      <c r="B93">
        <v>1.2323408611117508</v>
      </c>
    </row>
    <row r="94" spans="1:2" x14ac:dyDescent="0.3">
      <c r="A94">
        <v>267</v>
      </c>
      <c r="B94">
        <v>1.2872137328173301</v>
      </c>
    </row>
    <row r="95" spans="1:2" x14ac:dyDescent="0.3">
      <c r="A95">
        <v>269</v>
      </c>
      <c r="B95">
        <v>1.3462626652319192</v>
      </c>
    </row>
    <row r="96" spans="1:2" x14ac:dyDescent="0.3">
      <c r="A96">
        <v>269</v>
      </c>
      <c r="B96">
        <v>1.4104195313382355</v>
      </c>
    </row>
    <row r="97" spans="1:2" x14ac:dyDescent="0.3">
      <c r="A97">
        <v>272</v>
      </c>
      <c r="B97">
        <v>1.4809726513681762</v>
      </c>
    </row>
    <row r="98" spans="1:2" x14ac:dyDescent="0.3">
      <c r="A98">
        <v>273</v>
      </c>
      <c r="B98">
        <v>1.5597799921032531</v>
      </c>
    </row>
    <row r="99" spans="1:2" x14ac:dyDescent="0.3">
      <c r="A99">
        <v>274</v>
      </c>
      <c r="B99">
        <v>1.6496726793534771</v>
      </c>
    </row>
    <row r="100" spans="1:2" x14ac:dyDescent="0.3">
      <c r="A100">
        <v>276</v>
      </c>
      <c r="B100">
        <v>1.7553005013082397</v>
      </c>
    </row>
    <row r="101" spans="1:2" x14ac:dyDescent="0.3">
      <c r="A101">
        <v>278</v>
      </c>
      <c r="B101">
        <v>1.885177032432044</v>
      </c>
    </row>
    <row r="102" spans="1:2" x14ac:dyDescent="0.3">
      <c r="A102">
        <v>279</v>
      </c>
      <c r="B102">
        <v>2.0578559805954542</v>
      </c>
    </row>
    <row r="103" spans="1:2" x14ac:dyDescent="0.3">
      <c r="A103">
        <v>282</v>
      </c>
      <c r="B103">
        <v>2.3300789227879104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W112"/>
  <sheetViews>
    <sheetView showGridLines="0" tabSelected="1" zoomScale="96" zoomScaleNormal="96" workbookViewId="0">
      <selection activeCell="C7" sqref="C7"/>
    </sheetView>
  </sheetViews>
  <sheetFormatPr defaultColWidth="11.3828125" defaultRowHeight="12.45" x14ac:dyDescent="0.3"/>
  <cols>
    <col min="1" max="1" width="6.15234375" style="3" customWidth="1"/>
    <col min="2" max="2" width="5.15234375" style="1" bestFit="1" customWidth="1"/>
    <col min="3" max="4" width="11.3828125" style="1" customWidth="1"/>
    <col min="5" max="5" width="3.15234375" style="1" customWidth="1"/>
    <col min="6" max="6" width="11.3828125" style="1" customWidth="1"/>
    <col min="7" max="9" width="11.3828125" style="2" customWidth="1"/>
    <col min="10" max="10" width="3.15234375" style="1" customWidth="1"/>
    <col min="11" max="12" width="11.3828125" style="1" customWidth="1"/>
    <col min="13" max="13" width="12.3046875" style="1" customWidth="1"/>
    <col min="14" max="14" width="11.3828125" style="1" customWidth="1"/>
    <col min="15" max="15" width="3.15234375" style="1" customWidth="1"/>
    <col min="16" max="16" width="9.15234375" style="1" customWidth="1"/>
    <col min="17" max="18" width="11.3828125" style="1" customWidth="1"/>
    <col min="19" max="20" width="11.3828125" style="3" customWidth="1"/>
    <col min="21" max="21" width="12.84375" style="1" bestFit="1" customWidth="1"/>
    <col min="22" max="22" width="11.3828125" style="3" customWidth="1"/>
    <col min="23" max="23" width="12.84375" style="3" bestFit="1" customWidth="1"/>
    <col min="24" max="16384" width="11.3828125" style="3"/>
  </cols>
  <sheetData>
    <row r="2" spans="2:23" ht="30" x14ac:dyDescent="0.7">
      <c r="B2" s="24" t="s">
        <v>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4" spans="2:23" x14ac:dyDescent="0.3">
      <c r="B4" s="18" t="s">
        <v>7</v>
      </c>
      <c r="C4" s="8">
        <v>200</v>
      </c>
      <c r="K4" s="27" t="s">
        <v>10</v>
      </c>
      <c r="L4" s="27"/>
      <c r="M4" s="27"/>
    </row>
    <row r="5" spans="2:23" x14ac:dyDescent="0.3">
      <c r="B5" s="4" t="s">
        <v>3</v>
      </c>
      <c r="C5" s="8">
        <v>250</v>
      </c>
      <c r="K5" s="28" t="s">
        <v>11</v>
      </c>
      <c r="L5" s="28"/>
      <c r="M5" s="28"/>
    </row>
    <row r="6" spans="2:23" x14ac:dyDescent="0.3">
      <c r="B6" s="4" t="s">
        <v>8</v>
      </c>
      <c r="C6" s="19">
        <v>300</v>
      </c>
      <c r="K6" s="28" t="s">
        <v>12</v>
      </c>
      <c r="L6" s="28"/>
      <c r="M6" s="28"/>
    </row>
    <row r="9" spans="2:23" x14ac:dyDescent="0.3">
      <c r="T9" s="16" t="s">
        <v>21</v>
      </c>
      <c r="U9" s="16">
        <v>1.12798</v>
      </c>
    </row>
    <row r="10" spans="2:23" x14ac:dyDescent="0.3">
      <c r="B10" s="4" t="s">
        <v>6</v>
      </c>
      <c r="C10" s="4" t="s">
        <v>0</v>
      </c>
      <c r="D10" s="4" t="s">
        <v>1</v>
      </c>
      <c r="F10" s="4" t="s">
        <v>0</v>
      </c>
      <c r="G10" s="4" t="s">
        <v>2</v>
      </c>
      <c r="H10" s="4" t="s">
        <v>3</v>
      </c>
      <c r="I10" s="4" t="s">
        <v>4</v>
      </c>
      <c r="K10" s="4" t="s">
        <v>1</v>
      </c>
      <c r="L10" s="4" t="s">
        <v>2</v>
      </c>
      <c r="M10" s="4" t="s">
        <v>3</v>
      </c>
      <c r="N10" s="4" t="s">
        <v>4</v>
      </c>
      <c r="P10" s="4" t="s">
        <v>0</v>
      </c>
      <c r="Q10" s="4" t="s">
        <v>7</v>
      </c>
      <c r="R10" s="4" t="s">
        <v>3</v>
      </c>
      <c r="S10" s="4" t="s">
        <v>8</v>
      </c>
      <c r="T10" s="16" t="s">
        <v>5</v>
      </c>
      <c r="U10" s="20">
        <v>2.6596000000000002</v>
      </c>
    </row>
    <row r="11" spans="2:23" x14ac:dyDescent="0.3">
      <c r="B11" s="5">
        <f>IF(C11="","",1)</f>
        <v>1</v>
      </c>
      <c r="C11" s="8">
        <v>255</v>
      </c>
      <c r="D11" s="5"/>
      <c r="F11" s="5">
        <f>IF(C11="","",C11)</f>
        <v>255</v>
      </c>
      <c r="G11" s="11">
        <f>IF(C11="","",($C$111-$U$10*$D$111))</f>
        <v>224.14862626262624</v>
      </c>
      <c r="H11" s="11">
        <f>IF(C11="","",$C$111)</f>
        <v>254.64</v>
      </c>
      <c r="I11" s="11">
        <f>IF(C11="","",($C$111+$U$10*$D$111))</f>
        <v>285.13137373737374</v>
      </c>
      <c r="K11" s="5"/>
      <c r="L11" s="11"/>
      <c r="M11" s="11"/>
      <c r="N11" s="11"/>
      <c r="P11" s="5">
        <f>IF(C11="","",C11)</f>
        <v>255</v>
      </c>
      <c r="Q11" s="11">
        <f>IF($C$4="","",$C$4)</f>
        <v>200</v>
      </c>
      <c r="R11" s="11">
        <f>IF($C$5="","",$C$5)</f>
        <v>250</v>
      </c>
      <c r="S11" s="11">
        <f>IF($C$6="","",$C$6)</f>
        <v>300</v>
      </c>
      <c r="T11" s="17" t="s">
        <v>22</v>
      </c>
      <c r="U11" s="20">
        <v>0</v>
      </c>
    </row>
    <row r="12" spans="2:23" x14ac:dyDescent="0.3">
      <c r="B12" s="6">
        <f>IF(C12="","",B11+1)</f>
        <v>2</v>
      </c>
      <c r="C12" s="9">
        <v>232</v>
      </c>
      <c r="D12" s="6">
        <f>IF(C11="","",ABS(C12-C11))</f>
        <v>23</v>
      </c>
      <c r="F12" s="6">
        <f t="shared" ref="F12:F75" si="0">IF(C12="","",C12)</f>
        <v>232</v>
      </c>
      <c r="G12" s="12">
        <f t="shared" ref="G12:G75" si="1">IF(C12="","",($C$111-$U$10*$D$111))</f>
        <v>224.14862626262624</v>
      </c>
      <c r="H12" s="12">
        <f t="shared" ref="H12:H75" si="2">IF(C12="","",$C$111)</f>
        <v>254.64</v>
      </c>
      <c r="I12" s="12">
        <f t="shared" ref="I12:I75" si="3">IF(C12="","",($C$111+$U$10*$D$111))</f>
        <v>285.13137373737374</v>
      </c>
      <c r="K12" s="6">
        <f>IF(D12="","",D12)</f>
        <v>23</v>
      </c>
      <c r="L12" s="12">
        <f>IF(K12="","",($U$11*$K$12))</f>
        <v>0</v>
      </c>
      <c r="M12" s="12">
        <f>IF(C12="","",$D$111)</f>
        <v>11.464646464646465</v>
      </c>
      <c r="N12" s="12">
        <f>IF(C12="","",($U$12*$D$111))</f>
        <v>37.454999999999998</v>
      </c>
      <c r="O12" s="2"/>
      <c r="P12" s="6">
        <f t="shared" ref="P12:P75" si="4">IF(C12="","",C12)</f>
        <v>232</v>
      </c>
      <c r="Q12" s="12">
        <f t="shared" ref="Q12:Q75" si="5">IF($C$4="","",$C$4)</f>
        <v>200</v>
      </c>
      <c r="R12" s="12">
        <f t="shared" ref="R12:R75" si="6">IF($C$5="","",$C$5)</f>
        <v>250</v>
      </c>
      <c r="S12" s="12">
        <f t="shared" ref="S12:S75" si="7">IF($C$6="","",$C$6)</f>
        <v>300</v>
      </c>
      <c r="T12" s="17" t="s">
        <v>23</v>
      </c>
      <c r="U12" s="20">
        <v>3.2669999999999999</v>
      </c>
    </row>
    <row r="13" spans="2:23" x14ac:dyDescent="0.3">
      <c r="B13" s="6">
        <f t="shared" ref="B13:B76" si="8">IF(C13="","",B12+1)</f>
        <v>3</v>
      </c>
      <c r="C13" s="9">
        <v>282</v>
      </c>
      <c r="D13" s="6">
        <f t="shared" ref="D13:D76" si="9">IF(C12="","",ABS(C13-C12))</f>
        <v>50</v>
      </c>
      <c r="F13" s="6">
        <f t="shared" si="0"/>
        <v>282</v>
      </c>
      <c r="G13" s="12">
        <f t="shared" si="1"/>
        <v>224.14862626262624</v>
      </c>
      <c r="H13" s="12">
        <f t="shared" si="2"/>
        <v>254.64</v>
      </c>
      <c r="I13" s="12">
        <f t="shared" si="3"/>
        <v>285.13137373737374</v>
      </c>
      <c r="K13" s="6">
        <f t="shared" ref="K13:K76" si="10">IF(D13="","",D13)</f>
        <v>50</v>
      </c>
      <c r="L13" s="12">
        <f t="shared" ref="L13:L76" si="11">IF(K13="","",($U$11*$K$12))</f>
        <v>0</v>
      </c>
      <c r="M13" s="12">
        <f t="shared" ref="M13:M76" si="12">IF(C13="","",$D$111)</f>
        <v>11.464646464646465</v>
      </c>
      <c r="N13" s="12">
        <f t="shared" ref="N13:N76" si="13">IF(C13="","",($U$12*$D$111))</f>
        <v>37.454999999999998</v>
      </c>
      <c r="O13" s="2"/>
      <c r="P13" s="6">
        <f t="shared" si="4"/>
        <v>282</v>
      </c>
      <c r="Q13" s="12">
        <f t="shared" si="5"/>
        <v>200</v>
      </c>
      <c r="R13" s="12">
        <f t="shared" si="6"/>
        <v>250</v>
      </c>
      <c r="S13" s="12">
        <f t="shared" si="7"/>
        <v>300</v>
      </c>
    </row>
    <row r="14" spans="2:23" x14ac:dyDescent="0.3">
      <c r="B14" s="6">
        <f t="shared" si="8"/>
        <v>4</v>
      </c>
      <c r="C14" s="9">
        <v>260</v>
      </c>
      <c r="D14" s="6">
        <f t="shared" si="9"/>
        <v>22</v>
      </c>
      <c r="F14" s="6">
        <f t="shared" si="0"/>
        <v>260</v>
      </c>
      <c r="G14" s="12">
        <f t="shared" si="1"/>
        <v>224.14862626262624</v>
      </c>
      <c r="H14" s="12">
        <f t="shared" si="2"/>
        <v>254.64</v>
      </c>
      <c r="I14" s="12">
        <f t="shared" si="3"/>
        <v>285.13137373737374</v>
      </c>
      <c r="K14" s="6">
        <f t="shared" si="10"/>
        <v>22</v>
      </c>
      <c r="L14" s="12">
        <f t="shared" si="11"/>
        <v>0</v>
      </c>
      <c r="M14" s="12">
        <f t="shared" si="12"/>
        <v>11.464646464646465</v>
      </c>
      <c r="N14" s="12">
        <f t="shared" si="13"/>
        <v>37.454999999999998</v>
      </c>
      <c r="O14" s="2"/>
      <c r="P14" s="6">
        <f t="shared" si="4"/>
        <v>260</v>
      </c>
      <c r="Q14" s="12">
        <f t="shared" si="5"/>
        <v>200</v>
      </c>
      <c r="R14" s="12">
        <f t="shared" si="6"/>
        <v>250</v>
      </c>
      <c r="S14" s="12">
        <f t="shared" si="7"/>
        <v>300</v>
      </c>
      <c r="T14" s="16" t="s">
        <v>18</v>
      </c>
      <c r="U14" s="22">
        <f>IF(C4="","",($C$6-$C$4)/(6*$C$112))</f>
        <v>1.5602224753467264</v>
      </c>
    </row>
    <row r="15" spans="2:23" x14ac:dyDescent="0.3">
      <c r="B15" s="6">
        <f t="shared" si="8"/>
        <v>5</v>
      </c>
      <c r="C15" s="9">
        <v>255</v>
      </c>
      <c r="D15" s="6">
        <f t="shared" si="9"/>
        <v>5</v>
      </c>
      <c r="F15" s="6">
        <f t="shared" si="0"/>
        <v>255</v>
      </c>
      <c r="G15" s="12">
        <f t="shared" si="1"/>
        <v>224.14862626262624</v>
      </c>
      <c r="H15" s="12">
        <f t="shared" si="2"/>
        <v>254.64</v>
      </c>
      <c r="I15" s="12">
        <f t="shared" si="3"/>
        <v>285.13137373737374</v>
      </c>
      <c r="K15" s="6">
        <f t="shared" si="10"/>
        <v>5</v>
      </c>
      <c r="L15" s="12">
        <f t="shared" si="11"/>
        <v>0</v>
      </c>
      <c r="M15" s="12">
        <f t="shared" si="12"/>
        <v>11.464646464646465</v>
      </c>
      <c r="N15" s="12">
        <f t="shared" si="13"/>
        <v>37.454999999999998</v>
      </c>
      <c r="O15" s="2"/>
      <c r="P15" s="6">
        <f t="shared" si="4"/>
        <v>255</v>
      </c>
      <c r="Q15" s="12">
        <f t="shared" si="5"/>
        <v>200</v>
      </c>
      <c r="R15" s="12">
        <f t="shared" si="6"/>
        <v>250</v>
      </c>
      <c r="S15" s="12">
        <f t="shared" si="7"/>
        <v>300</v>
      </c>
      <c r="T15" s="16" t="s">
        <v>19</v>
      </c>
      <c r="U15" s="22">
        <f>MIN(V15:W15)</f>
        <v>1.4154338296345506</v>
      </c>
      <c r="V15" s="23">
        <f>IF(C6="","",($C$6-$C$111)/(3*$C$112))</f>
        <v>1.4154338296345506</v>
      </c>
      <c r="W15" s="23">
        <f>IF(C4="","",($C$111-$C$4)/(3*$C$112))</f>
        <v>1.7050111210589023</v>
      </c>
    </row>
    <row r="16" spans="2:23" x14ac:dyDescent="0.3">
      <c r="B16" s="6">
        <f t="shared" si="8"/>
        <v>6</v>
      </c>
      <c r="C16" s="9">
        <v>233</v>
      </c>
      <c r="D16" s="6">
        <f t="shared" si="9"/>
        <v>22</v>
      </c>
      <c r="F16" s="6">
        <f t="shared" si="0"/>
        <v>233</v>
      </c>
      <c r="G16" s="12">
        <f t="shared" si="1"/>
        <v>224.14862626262624</v>
      </c>
      <c r="H16" s="12">
        <f t="shared" si="2"/>
        <v>254.64</v>
      </c>
      <c r="I16" s="12">
        <f t="shared" si="3"/>
        <v>285.13137373737374</v>
      </c>
      <c r="K16" s="6">
        <f t="shared" si="10"/>
        <v>22</v>
      </c>
      <c r="L16" s="12">
        <f t="shared" si="11"/>
        <v>0</v>
      </c>
      <c r="M16" s="12">
        <f t="shared" si="12"/>
        <v>11.464646464646465</v>
      </c>
      <c r="N16" s="12">
        <f t="shared" si="13"/>
        <v>37.454999999999998</v>
      </c>
      <c r="O16" s="2"/>
      <c r="P16" s="6">
        <f t="shared" si="4"/>
        <v>233</v>
      </c>
      <c r="Q16" s="12">
        <f t="shared" si="5"/>
        <v>200</v>
      </c>
      <c r="R16" s="12">
        <f t="shared" si="6"/>
        <v>250</v>
      </c>
      <c r="S16" s="12">
        <f t="shared" si="7"/>
        <v>300</v>
      </c>
      <c r="T16" s="16" t="s">
        <v>15</v>
      </c>
      <c r="U16" s="22">
        <f>IF(C6="","",($C$6-$C$4)/(6*($D$111/$U$9)))</f>
        <v>1.6397947136563875</v>
      </c>
    </row>
    <row r="17" spans="2:23" x14ac:dyDescent="0.3">
      <c r="B17" s="6">
        <f t="shared" si="8"/>
        <v>7</v>
      </c>
      <c r="C17" s="9">
        <v>240</v>
      </c>
      <c r="D17" s="6">
        <f t="shared" si="9"/>
        <v>7</v>
      </c>
      <c r="F17" s="6">
        <f t="shared" si="0"/>
        <v>240</v>
      </c>
      <c r="G17" s="12">
        <f t="shared" si="1"/>
        <v>224.14862626262624</v>
      </c>
      <c r="H17" s="12">
        <f t="shared" si="2"/>
        <v>254.64</v>
      </c>
      <c r="I17" s="12">
        <f t="shared" si="3"/>
        <v>285.13137373737374</v>
      </c>
      <c r="K17" s="6">
        <f t="shared" si="10"/>
        <v>7</v>
      </c>
      <c r="L17" s="12">
        <f t="shared" si="11"/>
        <v>0</v>
      </c>
      <c r="M17" s="12">
        <f t="shared" si="12"/>
        <v>11.464646464646465</v>
      </c>
      <c r="N17" s="12">
        <f t="shared" si="13"/>
        <v>37.454999999999998</v>
      </c>
      <c r="O17" s="2"/>
      <c r="P17" s="6">
        <f t="shared" si="4"/>
        <v>240</v>
      </c>
      <c r="Q17" s="12">
        <f t="shared" si="5"/>
        <v>200</v>
      </c>
      <c r="R17" s="12">
        <f t="shared" si="6"/>
        <v>250</v>
      </c>
      <c r="S17" s="12">
        <f t="shared" si="7"/>
        <v>300</v>
      </c>
      <c r="T17" s="16" t="s">
        <v>20</v>
      </c>
      <c r="U17" s="22">
        <f>MIN(V17:W17)</f>
        <v>1.4876217642290752</v>
      </c>
      <c r="V17" s="23">
        <f>IF(C6="","",($C$6-$C$111)/(3*($D$111/$U$9)))</f>
        <v>1.4876217642290752</v>
      </c>
      <c r="W17" s="23">
        <f>IF(C4="","",($C$111 - $C$4)/(3*($D$111/$U$9)))</f>
        <v>1.7919676630836998</v>
      </c>
    </row>
    <row r="18" spans="2:23" x14ac:dyDescent="0.3">
      <c r="B18" s="6">
        <f t="shared" si="8"/>
        <v>8</v>
      </c>
      <c r="C18" s="9">
        <v>255</v>
      </c>
      <c r="D18" s="6">
        <f t="shared" si="9"/>
        <v>15</v>
      </c>
      <c r="F18" s="6">
        <f t="shared" si="0"/>
        <v>255</v>
      </c>
      <c r="G18" s="12">
        <f t="shared" si="1"/>
        <v>224.14862626262624</v>
      </c>
      <c r="H18" s="12">
        <f t="shared" si="2"/>
        <v>254.64</v>
      </c>
      <c r="I18" s="12">
        <f t="shared" si="3"/>
        <v>285.13137373737374</v>
      </c>
      <c r="K18" s="6">
        <f t="shared" si="10"/>
        <v>15</v>
      </c>
      <c r="L18" s="12">
        <f t="shared" si="11"/>
        <v>0</v>
      </c>
      <c r="M18" s="12">
        <f t="shared" si="12"/>
        <v>11.464646464646465</v>
      </c>
      <c r="N18" s="12">
        <f t="shared" si="13"/>
        <v>37.454999999999998</v>
      </c>
      <c r="O18" s="2"/>
      <c r="P18" s="6">
        <f t="shared" si="4"/>
        <v>255</v>
      </c>
      <c r="Q18" s="12">
        <f t="shared" si="5"/>
        <v>200</v>
      </c>
      <c r="R18" s="12">
        <f t="shared" si="6"/>
        <v>250</v>
      </c>
      <c r="S18" s="12">
        <f t="shared" si="7"/>
        <v>300</v>
      </c>
      <c r="T18" s="16"/>
      <c r="U18" s="21"/>
    </row>
    <row r="19" spans="2:23" x14ac:dyDescent="0.3">
      <c r="B19" s="6">
        <f t="shared" si="8"/>
        <v>9</v>
      </c>
      <c r="C19" s="9">
        <v>254</v>
      </c>
      <c r="D19" s="6">
        <f t="shared" si="9"/>
        <v>1</v>
      </c>
      <c r="F19" s="6">
        <f t="shared" si="0"/>
        <v>254</v>
      </c>
      <c r="G19" s="12">
        <f t="shared" si="1"/>
        <v>224.14862626262624</v>
      </c>
      <c r="H19" s="12">
        <f t="shared" si="2"/>
        <v>254.64</v>
      </c>
      <c r="I19" s="12">
        <f t="shared" si="3"/>
        <v>285.13137373737374</v>
      </c>
      <c r="K19" s="6">
        <f t="shared" si="10"/>
        <v>1</v>
      </c>
      <c r="L19" s="12">
        <f t="shared" si="11"/>
        <v>0</v>
      </c>
      <c r="M19" s="12">
        <f t="shared" si="12"/>
        <v>11.464646464646465</v>
      </c>
      <c r="N19" s="12">
        <f t="shared" si="13"/>
        <v>37.454999999999998</v>
      </c>
      <c r="O19" s="2"/>
      <c r="P19" s="6">
        <f t="shared" si="4"/>
        <v>254</v>
      </c>
      <c r="Q19" s="12">
        <f t="shared" si="5"/>
        <v>200</v>
      </c>
      <c r="R19" s="12">
        <f t="shared" si="6"/>
        <v>250</v>
      </c>
      <c r="S19" s="12">
        <f t="shared" si="7"/>
        <v>300</v>
      </c>
      <c r="T19" s="16"/>
      <c r="U19" s="21"/>
    </row>
    <row r="20" spans="2:23" x14ac:dyDescent="0.3">
      <c r="B20" s="6">
        <f t="shared" si="8"/>
        <v>10</v>
      </c>
      <c r="C20" s="9">
        <v>259</v>
      </c>
      <c r="D20" s="6">
        <f t="shared" si="9"/>
        <v>5</v>
      </c>
      <c r="F20" s="6">
        <f t="shared" si="0"/>
        <v>259</v>
      </c>
      <c r="G20" s="12">
        <f t="shared" si="1"/>
        <v>224.14862626262624</v>
      </c>
      <c r="H20" s="12">
        <f t="shared" si="2"/>
        <v>254.64</v>
      </c>
      <c r="I20" s="12">
        <f t="shared" si="3"/>
        <v>285.13137373737374</v>
      </c>
      <c r="K20" s="6">
        <f t="shared" si="10"/>
        <v>5</v>
      </c>
      <c r="L20" s="12">
        <f t="shared" si="11"/>
        <v>0</v>
      </c>
      <c r="M20" s="12">
        <f t="shared" si="12"/>
        <v>11.464646464646465</v>
      </c>
      <c r="N20" s="12">
        <f t="shared" si="13"/>
        <v>37.454999999999998</v>
      </c>
      <c r="O20" s="2"/>
      <c r="P20" s="6">
        <f t="shared" si="4"/>
        <v>259</v>
      </c>
      <c r="Q20" s="12">
        <f t="shared" si="5"/>
        <v>200</v>
      </c>
      <c r="R20" s="12">
        <f t="shared" si="6"/>
        <v>250</v>
      </c>
      <c r="S20" s="12">
        <f t="shared" si="7"/>
        <v>300</v>
      </c>
    </row>
    <row r="21" spans="2:23" x14ac:dyDescent="0.3">
      <c r="B21" s="6">
        <f t="shared" si="8"/>
        <v>11</v>
      </c>
      <c r="C21" s="9">
        <v>235</v>
      </c>
      <c r="D21" s="6">
        <f t="shared" si="9"/>
        <v>24</v>
      </c>
      <c r="F21" s="6">
        <f t="shared" si="0"/>
        <v>235</v>
      </c>
      <c r="G21" s="12">
        <f t="shared" si="1"/>
        <v>224.14862626262624</v>
      </c>
      <c r="H21" s="12">
        <f t="shared" si="2"/>
        <v>254.64</v>
      </c>
      <c r="I21" s="12">
        <f t="shared" si="3"/>
        <v>285.13137373737374</v>
      </c>
      <c r="K21" s="6">
        <f t="shared" si="10"/>
        <v>24</v>
      </c>
      <c r="L21" s="12">
        <f t="shared" si="11"/>
        <v>0</v>
      </c>
      <c r="M21" s="12">
        <f t="shared" si="12"/>
        <v>11.464646464646465</v>
      </c>
      <c r="N21" s="12">
        <f t="shared" si="13"/>
        <v>37.454999999999998</v>
      </c>
      <c r="O21" s="2"/>
      <c r="P21" s="6">
        <f t="shared" si="4"/>
        <v>235</v>
      </c>
      <c r="Q21" s="12">
        <f t="shared" si="5"/>
        <v>200</v>
      </c>
      <c r="R21" s="12">
        <f t="shared" si="6"/>
        <v>250</v>
      </c>
      <c r="S21" s="12">
        <f t="shared" si="7"/>
        <v>300</v>
      </c>
    </row>
    <row r="22" spans="2:23" x14ac:dyDescent="0.3">
      <c r="B22" s="6">
        <f t="shared" si="8"/>
        <v>12</v>
      </c>
      <c r="C22" s="9">
        <v>262</v>
      </c>
      <c r="D22" s="6">
        <f t="shared" si="9"/>
        <v>27</v>
      </c>
      <c r="F22" s="6">
        <f t="shared" si="0"/>
        <v>262</v>
      </c>
      <c r="G22" s="12">
        <f t="shared" si="1"/>
        <v>224.14862626262624</v>
      </c>
      <c r="H22" s="12">
        <f t="shared" si="2"/>
        <v>254.64</v>
      </c>
      <c r="I22" s="12">
        <f t="shared" si="3"/>
        <v>285.13137373737374</v>
      </c>
      <c r="K22" s="6">
        <f t="shared" si="10"/>
        <v>27</v>
      </c>
      <c r="L22" s="12">
        <f t="shared" si="11"/>
        <v>0</v>
      </c>
      <c r="M22" s="12">
        <f t="shared" si="12"/>
        <v>11.464646464646465</v>
      </c>
      <c r="N22" s="12">
        <f t="shared" si="13"/>
        <v>37.454999999999998</v>
      </c>
      <c r="O22" s="2"/>
      <c r="P22" s="6">
        <f t="shared" si="4"/>
        <v>262</v>
      </c>
      <c r="Q22" s="12">
        <f t="shared" si="5"/>
        <v>200</v>
      </c>
      <c r="R22" s="12">
        <f t="shared" si="6"/>
        <v>250</v>
      </c>
      <c r="S22" s="12">
        <f t="shared" si="7"/>
        <v>300</v>
      </c>
    </row>
    <row r="23" spans="2:23" x14ac:dyDescent="0.3">
      <c r="B23" s="6">
        <f t="shared" si="8"/>
        <v>13</v>
      </c>
      <c r="C23" s="9">
        <v>272</v>
      </c>
      <c r="D23" s="6">
        <f t="shared" si="9"/>
        <v>10</v>
      </c>
      <c r="F23" s="6">
        <f t="shared" si="0"/>
        <v>272</v>
      </c>
      <c r="G23" s="12">
        <f t="shared" si="1"/>
        <v>224.14862626262624</v>
      </c>
      <c r="H23" s="12">
        <f t="shared" si="2"/>
        <v>254.64</v>
      </c>
      <c r="I23" s="12">
        <f t="shared" si="3"/>
        <v>285.13137373737374</v>
      </c>
      <c r="K23" s="6">
        <f t="shared" si="10"/>
        <v>10</v>
      </c>
      <c r="L23" s="12">
        <f t="shared" si="11"/>
        <v>0</v>
      </c>
      <c r="M23" s="12">
        <f t="shared" si="12"/>
        <v>11.464646464646465</v>
      </c>
      <c r="N23" s="12">
        <f t="shared" si="13"/>
        <v>37.454999999999998</v>
      </c>
      <c r="O23" s="2"/>
      <c r="P23" s="6">
        <f t="shared" si="4"/>
        <v>272</v>
      </c>
      <c r="Q23" s="12">
        <f t="shared" si="5"/>
        <v>200</v>
      </c>
      <c r="R23" s="12">
        <f t="shared" si="6"/>
        <v>250</v>
      </c>
      <c r="S23" s="12">
        <f t="shared" si="7"/>
        <v>300</v>
      </c>
    </row>
    <row r="24" spans="2:23" x14ac:dyDescent="0.3">
      <c r="B24" s="6">
        <f t="shared" si="8"/>
        <v>14</v>
      </c>
      <c r="C24" s="9">
        <v>247</v>
      </c>
      <c r="D24" s="6">
        <f t="shared" si="9"/>
        <v>25</v>
      </c>
      <c r="F24" s="6">
        <f t="shared" si="0"/>
        <v>247</v>
      </c>
      <c r="G24" s="12">
        <f t="shared" si="1"/>
        <v>224.14862626262624</v>
      </c>
      <c r="H24" s="12">
        <f t="shared" si="2"/>
        <v>254.64</v>
      </c>
      <c r="I24" s="12">
        <f t="shared" si="3"/>
        <v>285.13137373737374</v>
      </c>
      <c r="K24" s="6">
        <f t="shared" si="10"/>
        <v>25</v>
      </c>
      <c r="L24" s="12">
        <f t="shared" si="11"/>
        <v>0</v>
      </c>
      <c r="M24" s="12">
        <f t="shared" si="12"/>
        <v>11.464646464646465</v>
      </c>
      <c r="N24" s="12">
        <f t="shared" si="13"/>
        <v>37.454999999999998</v>
      </c>
      <c r="O24" s="2"/>
      <c r="P24" s="6">
        <f t="shared" si="4"/>
        <v>247</v>
      </c>
      <c r="Q24" s="12">
        <f t="shared" si="5"/>
        <v>200</v>
      </c>
      <c r="R24" s="12">
        <f t="shared" si="6"/>
        <v>250</v>
      </c>
      <c r="S24" s="12">
        <f t="shared" si="7"/>
        <v>300</v>
      </c>
    </row>
    <row r="25" spans="2:23" x14ac:dyDescent="0.3">
      <c r="B25" s="6">
        <f t="shared" si="8"/>
        <v>15</v>
      </c>
      <c r="C25" s="9">
        <v>251</v>
      </c>
      <c r="D25" s="6">
        <f t="shared" si="9"/>
        <v>4</v>
      </c>
      <c r="F25" s="6">
        <f t="shared" si="0"/>
        <v>251</v>
      </c>
      <c r="G25" s="12">
        <f t="shared" si="1"/>
        <v>224.14862626262624</v>
      </c>
      <c r="H25" s="12">
        <f t="shared" si="2"/>
        <v>254.64</v>
      </c>
      <c r="I25" s="12">
        <f t="shared" si="3"/>
        <v>285.13137373737374</v>
      </c>
      <c r="K25" s="6">
        <f t="shared" si="10"/>
        <v>4</v>
      </c>
      <c r="L25" s="12">
        <f t="shared" si="11"/>
        <v>0</v>
      </c>
      <c r="M25" s="12">
        <f t="shared" si="12"/>
        <v>11.464646464646465</v>
      </c>
      <c r="N25" s="12">
        <f t="shared" si="13"/>
        <v>37.454999999999998</v>
      </c>
      <c r="O25" s="2"/>
      <c r="P25" s="6">
        <f t="shared" si="4"/>
        <v>251</v>
      </c>
      <c r="Q25" s="12">
        <f t="shared" si="5"/>
        <v>200</v>
      </c>
      <c r="R25" s="12">
        <f t="shared" si="6"/>
        <v>250</v>
      </c>
      <c r="S25" s="12">
        <f t="shared" si="7"/>
        <v>300</v>
      </c>
    </row>
    <row r="26" spans="2:23" x14ac:dyDescent="0.3">
      <c r="B26" s="6">
        <f t="shared" si="8"/>
        <v>16</v>
      </c>
      <c r="C26" s="9">
        <v>245</v>
      </c>
      <c r="D26" s="6">
        <f t="shared" si="9"/>
        <v>6</v>
      </c>
      <c r="F26" s="6">
        <f t="shared" si="0"/>
        <v>245</v>
      </c>
      <c r="G26" s="12">
        <f t="shared" si="1"/>
        <v>224.14862626262624</v>
      </c>
      <c r="H26" s="12">
        <f t="shared" si="2"/>
        <v>254.64</v>
      </c>
      <c r="I26" s="12">
        <f t="shared" si="3"/>
        <v>285.13137373737374</v>
      </c>
      <c r="K26" s="6">
        <f t="shared" si="10"/>
        <v>6</v>
      </c>
      <c r="L26" s="12">
        <f t="shared" si="11"/>
        <v>0</v>
      </c>
      <c r="M26" s="12">
        <f t="shared" si="12"/>
        <v>11.464646464646465</v>
      </c>
      <c r="N26" s="12">
        <f t="shared" si="13"/>
        <v>37.454999999999998</v>
      </c>
      <c r="O26" s="2"/>
      <c r="P26" s="6">
        <f t="shared" si="4"/>
        <v>245</v>
      </c>
      <c r="Q26" s="12">
        <f t="shared" si="5"/>
        <v>200</v>
      </c>
      <c r="R26" s="12">
        <f t="shared" si="6"/>
        <v>250</v>
      </c>
      <c r="S26" s="12">
        <f t="shared" si="7"/>
        <v>300</v>
      </c>
    </row>
    <row r="27" spans="2:23" x14ac:dyDescent="0.3">
      <c r="B27" s="6">
        <f t="shared" si="8"/>
        <v>17</v>
      </c>
      <c r="C27" s="9">
        <v>225</v>
      </c>
      <c r="D27" s="6">
        <f t="shared" si="9"/>
        <v>20</v>
      </c>
      <c r="F27" s="6">
        <f t="shared" si="0"/>
        <v>225</v>
      </c>
      <c r="G27" s="12">
        <f t="shared" si="1"/>
        <v>224.14862626262624</v>
      </c>
      <c r="H27" s="12">
        <f t="shared" si="2"/>
        <v>254.64</v>
      </c>
      <c r="I27" s="12">
        <f t="shared" si="3"/>
        <v>285.13137373737374</v>
      </c>
      <c r="K27" s="6">
        <f t="shared" si="10"/>
        <v>20</v>
      </c>
      <c r="L27" s="12">
        <f t="shared" si="11"/>
        <v>0</v>
      </c>
      <c r="M27" s="12">
        <f t="shared" si="12"/>
        <v>11.464646464646465</v>
      </c>
      <c r="N27" s="12">
        <f t="shared" si="13"/>
        <v>37.454999999999998</v>
      </c>
      <c r="O27" s="2"/>
      <c r="P27" s="6">
        <f t="shared" si="4"/>
        <v>225</v>
      </c>
      <c r="Q27" s="12">
        <f t="shared" si="5"/>
        <v>200</v>
      </c>
      <c r="R27" s="12">
        <f t="shared" si="6"/>
        <v>250</v>
      </c>
      <c r="S27" s="12">
        <f t="shared" si="7"/>
        <v>300</v>
      </c>
    </row>
    <row r="28" spans="2:23" x14ac:dyDescent="0.3">
      <c r="B28" s="6">
        <f t="shared" si="8"/>
        <v>18</v>
      </c>
      <c r="C28" s="9">
        <v>254</v>
      </c>
      <c r="D28" s="6">
        <f t="shared" si="9"/>
        <v>29</v>
      </c>
      <c r="F28" s="6">
        <f t="shared" si="0"/>
        <v>254</v>
      </c>
      <c r="G28" s="12">
        <f t="shared" si="1"/>
        <v>224.14862626262624</v>
      </c>
      <c r="H28" s="12">
        <f t="shared" si="2"/>
        <v>254.64</v>
      </c>
      <c r="I28" s="12">
        <f t="shared" si="3"/>
        <v>285.13137373737374</v>
      </c>
      <c r="K28" s="6">
        <f t="shared" si="10"/>
        <v>29</v>
      </c>
      <c r="L28" s="12">
        <f t="shared" si="11"/>
        <v>0</v>
      </c>
      <c r="M28" s="12">
        <f t="shared" si="12"/>
        <v>11.464646464646465</v>
      </c>
      <c r="N28" s="12">
        <f t="shared" si="13"/>
        <v>37.454999999999998</v>
      </c>
      <c r="O28" s="2"/>
      <c r="P28" s="6">
        <f t="shared" si="4"/>
        <v>254</v>
      </c>
      <c r="Q28" s="12">
        <f t="shared" si="5"/>
        <v>200</v>
      </c>
      <c r="R28" s="12">
        <f t="shared" si="6"/>
        <v>250</v>
      </c>
      <c r="S28" s="12">
        <f t="shared" si="7"/>
        <v>300</v>
      </c>
    </row>
    <row r="29" spans="2:23" x14ac:dyDescent="0.3">
      <c r="B29" s="6">
        <f t="shared" si="8"/>
        <v>19</v>
      </c>
      <c r="C29" s="9">
        <v>249</v>
      </c>
      <c r="D29" s="6">
        <f t="shared" si="9"/>
        <v>5</v>
      </c>
      <c r="F29" s="6">
        <f t="shared" si="0"/>
        <v>249</v>
      </c>
      <c r="G29" s="12">
        <f t="shared" si="1"/>
        <v>224.14862626262624</v>
      </c>
      <c r="H29" s="12">
        <f t="shared" si="2"/>
        <v>254.64</v>
      </c>
      <c r="I29" s="12">
        <f t="shared" si="3"/>
        <v>285.13137373737374</v>
      </c>
      <c r="K29" s="6">
        <f t="shared" si="10"/>
        <v>5</v>
      </c>
      <c r="L29" s="12">
        <f t="shared" si="11"/>
        <v>0</v>
      </c>
      <c r="M29" s="12">
        <f t="shared" si="12"/>
        <v>11.464646464646465</v>
      </c>
      <c r="N29" s="12">
        <f t="shared" si="13"/>
        <v>37.454999999999998</v>
      </c>
      <c r="O29" s="2"/>
      <c r="P29" s="6">
        <f t="shared" si="4"/>
        <v>249</v>
      </c>
      <c r="Q29" s="12">
        <f t="shared" si="5"/>
        <v>200</v>
      </c>
      <c r="R29" s="12">
        <f t="shared" si="6"/>
        <v>250</v>
      </c>
      <c r="S29" s="12">
        <f t="shared" si="7"/>
        <v>300</v>
      </c>
    </row>
    <row r="30" spans="2:23" x14ac:dyDescent="0.3">
      <c r="B30" s="6">
        <f t="shared" si="8"/>
        <v>20</v>
      </c>
      <c r="C30" s="9">
        <v>250</v>
      </c>
      <c r="D30" s="6">
        <f t="shared" si="9"/>
        <v>1</v>
      </c>
      <c r="F30" s="6">
        <f t="shared" si="0"/>
        <v>250</v>
      </c>
      <c r="G30" s="12">
        <f t="shared" si="1"/>
        <v>224.14862626262624</v>
      </c>
      <c r="H30" s="12">
        <f t="shared" si="2"/>
        <v>254.64</v>
      </c>
      <c r="I30" s="12">
        <f t="shared" si="3"/>
        <v>285.13137373737374</v>
      </c>
      <c r="K30" s="6">
        <f t="shared" si="10"/>
        <v>1</v>
      </c>
      <c r="L30" s="12">
        <f t="shared" si="11"/>
        <v>0</v>
      </c>
      <c r="M30" s="12">
        <f t="shared" si="12"/>
        <v>11.464646464646465</v>
      </c>
      <c r="N30" s="12">
        <f t="shared" si="13"/>
        <v>37.454999999999998</v>
      </c>
      <c r="O30" s="2"/>
      <c r="P30" s="6">
        <f t="shared" si="4"/>
        <v>250</v>
      </c>
      <c r="Q30" s="12">
        <f t="shared" si="5"/>
        <v>200</v>
      </c>
      <c r="R30" s="12">
        <f t="shared" si="6"/>
        <v>250</v>
      </c>
      <c r="S30" s="12">
        <f t="shared" si="7"/>
        <v>300</v>
      </c>
    </row>
    <row r="31" spans="2:23" x14ac:dyDescent="0.3">
      <c r="B31" s="6">
        <f t="shared" si="8"/>
        <v>21</v>
      </c>
      <c r="C31" s="9">
        <v>254</v>
      </c>
      <c r="D31" s="6">
        <f t="shared" si="9"/>
        <v>4</v>
      </c>
      <c r="F31" s="6">
        <f t="shared" si="0"/>
        <v>254</v>
      </c>
      <c r="G31" s="12">
        <f t="shared" si="1"/>
        <v>224.14862626262624</v>
      </c>
      <c r="H31" s="12">
        <f t="shared" si="2"/>
        <v>254.64</v>
      </c>
      <c r="I31" s="12">
        <f t="shared" si="3"/>
        <v>285.13137373737374</v>
      </c>
      <c r="K31" s="6">
        <f t="shared" si="10"/>
        <v>4</v>
      </c>
      <c r="L31" s="12">
        <f t="shared" si="11"/>
        <v>0</v>
      </c>
      <c r="M31" s="12">
        <f t="shared" si="12"/>
        <v>11.464646464646465</v>
      </c>
      <c r="N31" s="12">
        <f t="shared" si="13"/>
        <v>37.454999999999998</v>
      </c>
      <c r="O31" s="2"/>
      <c r="P31" s="6">
        <f t="shared" si="4"/>
        <v>254</v>
      </c>
      <c r="Q31" s="12">
        <f t="shared" si="5"/>
        <v>200</v>
      </c>
      <c r="R31" s="12">
        <f t="shared" si="6"/>
        <v>250</v>
      </c>
      <c r="S31" s="12">
        <f t="shared" si="7"/>
        <v>300</v>
      </c>
    </row>
    <row r="32" spans="2:23" x14ac:dyDescent="0.3">
      <c r="B32" s="6">
        <f t="shared" si="8"/>
        <v>22</v>
      </c>
      <c r="C32" s="9">
        <v>258</v>
      </c>
      <c r="D32" s="6">
        <f t="shared" si="9"/>
        <v>4</v>
      </c>
      <c r="F32" s="6">
        <f t="shared" si="0"/>
        <v>258</v>
      </c>
      <c r="G32" s="12">
        <f t="shared" si="1"/>
        <v>224.14862626262624</v>
      </c>
      <c r="H32" s="12">
        <f t="shared" si="2"/>
        <v>254.64</v>
      </c>
      <c r="I32" s="12">
        <f t="shared" si="3"/>
        <v>285.13137373737374</v>
      </c>
      <c r="K32" s="6">
        <f t="shared" si="10"/>
        <v>4</v>
      </c>
      <c r="L32" s="12">
        <f t="shared" si="11"/>
        <v>0</v>
      </c>
      <c r="M32" s="12">
        <f t="shared" si="12"/>
        <v>11.464646464646465</v>
      </c>
      <c r="N32" s="12">
        <f t="shared" si="13"/>
        <v>37.454999999999998</v>
      </c>
      <c r="O32" s="2"/>
      <c r="P32" s="6">
        <f t="shared" si="4"/>
        <v>258</v>
      </c>
      <c r="Q32" s="12">
        <f t="shared" si="5"/>
        <v>200</v>
      </c>
      <c r="R32" s="12">
        <f t="shared" si="6"/>
        <v>250</v>
      </c>
      <c r="S32" s="12">
        <f t="shared" si="7"/>
        <v>300</v>
      </c>
    </row>
    <row r="33" spans="2:19" x14ac:dyDescent="0.3">
      <c r="B33" s="6">
        <f t="shared" si="8"/>
        <v>23</v>
      </c>
      <c r="C33" s="9">
        <v>247</v>
      </c>
      <c r="D33" s="6">
        <f t="shared" si="9"/>
        <v>11</v>
      </c>
      <c r="F33" s="6">
        <f t="shared" si="0"/>
        <v>247</v>
      </c>
      <c r="G33" s="12">
        <f t="shared" si="1"/>
        <v>224.14862626262624</v>
      </c>
      <c r="H33" s="12">
        <f t="shared" si="2"/>
        <v>254.64</v>
      </c>
      <c r="I33" s="12">
        <f t="shared" si="3"/>
        <v>285.13137373737374</v>
      </c>
      <c r="K33" s="6">
        <f t="shared" si="10"/>
        <v>11</v>
      </c>
      <c r="L33" s="12">
        <f t="shared" si="11"/>
        <v>0</v>
      </c>
      <c r="M33" s="12">
        <f t="shared" si="12"/>
        <v>11.464646464646465</v>
      </c>
      <c r="N33" s="12">
        <f t="shared" si="13"/>
        <v>37.454999999999998</v>
      </c>
      <c r="O33" s="2"/>
      <c r="P33" s="6">
        <f t="shared" si="4"/>
        <v>247</v>
      </c>
      <c r="Q33" s="12">
        <f t="shared" si="5"/>
        <v>200</v>
      </c>
      <c r="R33" s="12">
        <f t="shared" si="6"/>
        <v>250</v>
      </c>
      <c r="S33" s="12">
        <f t="shared" si="7"/>
        <v>300</v>
      </c>
    </row>
    <row r="34" spans="2:19" x14ac:dyDescent="0.3">
      <c r="B34" s="6">
        <f t="shared" si="8"/>
        <v>24</v>
      </c>
      <c r="C34" s="9">
        <v>253</v>
      </c>
      <c r="D34" s="6">
        <f t="shared" si="9"/>
        <v>6</v>
      </c>
      <c r="F34" s="6">
        <f t="shared" si="0"/>
        <v>253</v>
      </c>
      <c r="G34" s="12">
        <f t="shared" si="1"/>
        <v>224.14862626262624</v>
      </c>
      <c r="H34" s="12">
        <f t="shared" si="2"/>
        <v>254.64</v>
      </c>
      <c r="I34" s="12">
        <f t="shared" si="3"/>
        <v>285.13137373737374</v>
      </c>
      <c r="K34" s="6">
        <f t="shared" si="10"/>
        <v>6</v>
      </c>
      <c r="L34" s="12">
        <f t="shared" si="11"/>
        <v>0</v>
      </c>
      <c r="M34" s="12">
        <f t="shared" si="12"/>
        <v>11.464646464646465</v>
      </c>
      <c r="N34" s="12">
        <f t="shared" si="13"/>
        <v>37.454999999999998</v>
      </c>
      <c r="O34" s="2"/>
      <c r="P34" s="6">
        <f t="shared" si="4"/>
        <v>253</v>
      </c>
      <c r="Q34" s="12">
        <f t="shared" si="5"/>
        <v>200</v>
      </c>
      <c r="R34" s="12">
        <f t="shared" si="6"/>
        <v>250</v>
      </c>
      <c r="S34" s="12">
        <f t="shared" si="7"/>
        <v>300</v>
      </c>
    </row>
    <row r="35" spans="2:19" x14ac:dyDescent="0.3">
      <c r="B35" s="6">
        <f t="shared" si="8"/>
        <v>25</v>
      </c>
      <c r="C35" s="9">
        <v>260</v>
      </c>
      <c r="D35" s="6">
        <f t="shared" si="9"/>
        <v>7</v>
      </c>
      <c r="F35" s="6">
        <f t="shared" si="0"/>
        <v>260</v>
      </c>
      <c r="G35" s="12">
        <f t="shared" si="1"/>
        <v>224.14862626262624</v>
      </c>
      <c r="H35" s="12">
        <f t="shared" si="2"/>
        <v>254.64</v>
      </c>
      <c r="I35" s="12">
        <f t="shared" si="3"/>
        <v>285.13137373737374</v>
      </c>
      <c r="K35" s="6">
        <f t="shared" si="10"/>
        <v>7</v>
      </c>
      <c r="L35" s="12">
        <f t="shared" si="11"/>
        <v>0</v>
      </c>
      <c r="M35" s="12">
        <f t="shared" si="12"/>
        <v>11.464646464646465</v>
      </c>
      <c r="N35" s="12">
        <f t="shared" si="13"/>
        <v>37.454999999999998</v>
      </c>
      <c r="O35" s="2"/>
      <c r="P35" s="6">
        <f t="shared" si="4"/>
        <v>260</v>
      </c>
      <c r="Q35" s="12">
        <f t="shared" si="5"/>
        <v>200</v>
      </c>
      <c r="R35" s="12">
        <f t="shared" si="6"/>
        <v>250</v>
      </c>
      <c r="S35" s="12">
        <f t="shared" si="7"/>
        <v>300</v>
      </c>
    </row>
    <row r="36" spans="2:19" x14ac:dyDescent="0.3">
      <c r="B36" s="6">
        <f t="shared" si="8"/>
        <v>26</v>
      </c>
      <c r="C36" s="9">
        <v>249</v>
      </c>
      <c r="D36" s="6">
        <f t="shared" si="9"/>
        <v>11</v>
      </c>
      <c r="F36" s="6">
        <f t="shared" si="0"/>
        <v>249</v>
      </c>
      <c r="G36" s="12">
        <f t="shared" si="1"/>
        <v>224.14862626262624</v>
      </c>
      <c r="H36" s="12">
        <f t="shared" si="2"/>
        <v>254.64</v>
      </c>
      <c r="I36" s="12">
        <f t="shared" si="3"/>
        <v>285.13137373737374</v>
      </c>
      <c r="K36" s="6">
        <f t="shared" si="10"/>
        <v>11</v>
      </c>
      <c r="L36" s="12">
        <f t="shared" si="11"/>
        <v>0</v>
      </c>
      <c r="M36" s="12">
        <f t="shared" si="12"/>
        <v>11.464646464646465</v>
      </c>
      <c r="N36" s="12">
        <f t="shared" si="13"/>
        <v>37.454999999999998</v>
      </c>
      <c r="O36" s="2"/>
      <c r="P36" s="6">
        <f t="shared" si="4"/>
        <v>249</v>
      </c>
      <c r="Q36" s="12">
        <f t="shared" si="5"/>
        <v>200</v>
      </c>
      <c r="R36" s="12">
        <f t="shared" si="6"/>
        <v>250</v>
      </c>
      <c r="S36" s="12">
        <f t="shared" si="7"/>
        <v>300</v>
      </c>
    </row>
    <row r="37" spans="2:19" x14ac:dyDescent="0.3">
      <c r="B37" s="6">
        <f t="shared" si="8"/>
        <v>27</v>
      </c>
      <c r="C37" s="9">
        <v>249</v>
      </c>
      <c r="D37" s="6">
        <f t="shared" si="9"/>
        <v>0</v>
      </c>
      <c r="F37" s="6">
        <f t="shared" si="0"/>
        <v>249</v>
      </c>
      <c r="G37" s="12">
        <f t="shared" si="1"/>
        <v>224.14862626262624</v>
      </c>
      <c r="H37" s="12">
        <f t="shared" si="2"/>
        <v>254.64</v>
      </c>
      <c r="I37" s="12">
        <f t="shared" si="3"/>
        <v>285.13137373737374</v>
      </c>
      <c r="K37" s="6">
        <f t="shared" si="10"/>
        <v>0</v>
      </c>
      <c r="L37" s="12">
        <f t="shared" si="11"/>
        <v>0</v>
      </c>
      <c r="M37" s="12">
        <f t="shared" si="12"/>
        <v>11.464646464646465</v>
      </c>
      <c r="N37" s="12">
        <f t="shared" si="13"/>
        <v>37.454999999999998</v>
      </c>
      <c r="O37" s="2"/>
      <c r="P37" s="6">
        <f t="shared" si="4"/>
        <v>249</v>
      </c>
      <c r="Q37" s="12">
        <f t="shared" si="5"/>
        <v>200</v>
      </c>
      <c r="R37" s="12">
        <f t="shared" si="6"/>
        <v>250</v>
      </c>
      <c r="S37" s="12">
        <f t="shared" si="7"/>
        <v>300</v>
      </c>
    </row>
    <row r="38" spans="2:19" x14ac:dyDescent="0.3">
      <c r="B38" s="6">
        <f t="shared" si="8"/>
        <v>28</v>
      </c>
      <c r="C38" s="9">
        <v>257</v>
      </c>
      <c r="D38" s="6">
        <f t="shared" si="9"/>
        <v>8</v>
      </c>
      <c r="F38" s="6">
        <f t="shared" si="0"/>
        <v>257</v>
      </c>
      <c r="G38" s="12">
        <f t="shared" si="1"/>
        <v>224.14862626262624</v>
      </c>
      <c r="H38" s="12">
        <f t="shared" si="2"/>
        <v>254.64</v>
      </c>
      <c r="I38" s="12">
        <f t="shared" si="3"/>
        <v>285.13137373737374</v>
      </c>
      <c r="K38" s="6">
        <f t="shared" si="10"/>
        <v>8</v>
      </c>
      <c r="L38" s="12">
        <f t="shared" si="11"/>
        <v>0</v>
      </c>
      <c r="M38" s="12">
        <f t="shared" si="12"/>
        <v>11.464646464646465</v>
      </c>
      <c r="N38" s="12">
        <f t="shared" si="13"/>
        <v>37.454999999999998</v>
      </c>
      <c r="O38" s="2"/>
      <c r="P38" s="6">
        <f t="shared" si="4"/>
        <v>257</v>
      </c>
      <c r="Q38" s="12">
        <f t="shared" si="5"/>
        <v>200</v>
      </c>
      <c r="R38" s="12">
        <f t="shared" si="6"/>
        <v>250</v>
      </c>
      <c r="S38" s="12">
        <f t="shared" si="7"/>
        <v>300</v>
      </c>
    </row>
    <row r="39" spans="2:19" x14ac:dyDescent="0.3">
      <c r="B39" s="6">
        <f t="shared" si="8"/>
        <v>29</v>
      </c>
      <c r="C39" s="9">
        <v>253</v>
      </c>
      <c r="D39" s="6">
        <f t="shared" si="9"/>
        <v>4</v>
      </c>
      <c r="F39" s="6">
        <f t="shared" si="0"/>
        <v>253</v>
      </c>
      <c r="G39" s="12">
        <f t="shared" si="1"/>
        <v>224.14862626262624</v>
      </c>
      <c r="H39" s="12">
        <f t="shared" si="2"/>
        <v>254.64</v>
      </c>
      <c r="I39" s="12">
        <f t="shared" si="3"/>
        <v>285.13137373737374</v>
      </c>
      <c r="K39" s="6">
        <f t="shared" si="10"/>
        <v>4</v>
      </c>
      <c r="L39" s="12">
        <f t="shared" si="11"/>
        <v>0</v>
      </c>
      <c r="M39" s="12">
        <f t="shared" si="12"/>
        <v>11.464646464646465</v>
      </c>
      <c r="N39" s="12">
        <f t="shared" si="13"/>
        <v>37.454999999999998</v>
      </c>
      <c r="O39" s="2"/>
      <c r="P39" s="6">
        <f t="shared" si="4"/>
        <v>253</v>
      </c>
      <c r="Q39" s="12">
        <f t="shared" si="5"/>
        <v>200</v>
      </c>
      <c r="R39" s="12">
        <f t="shared" si="6"/>
        <v>250</v>
      </c>
      <c r="S39" s="12">
        <f t="shared" si="7"/>
        <v>300</v>
      </c>
    </row>
    <row r="40" spans="2:19" x14ac:dyDescent="0.3">
      <c r="B40" s="6">
        <f t="shared" si="8"/>
        <v>30</v>
      </c>
      <c r="C40" s="9">
        <v>255</v>
      </c>
      <c r="D40" s="6">
        <f t="shared" si="9"/>
        <v>2</v>
      </c>
      <c r="F40" s="6">
        <f t="shared" si="0"/>
        <v>255</v>
      </c>
      <c r="G40" s="12">
        <f t="shared" si="1"/>
        <v>224.14862626262624</v>
      </c>
      <c r="H40" s="12">
        <f t="shared" si="2"/>
        <v>254.64</v>
      </c>
      <c r="I40" s="12">
        <f t="shared" si="3"/>
        <v>285.13137373737374</v>
      </c>
      <c r="K40" s="6">
        <f t="shared" si="10"/>
        <v>2</v>
      </c>
      <c r="L40" s="12">
        <f t="shared" si="11"/>
        <v>0</v>
      </c>
      <c r="M40" s="12">
        <f t="shared" si="12"/>
        <v>11.464646464646465</v>
      </c>
      <c r="N40" s="12">
        <f t="shared" si="13"/>
        <v>37.454999999999998</v>
      </c>
      <c r="O40" s="2"/>
      <c r="P40" s="6">
        <f t="shared" si="4"/>
        <v>255</v>
      </c>
      <c r="Q40" s="12">
        <f t="shared" si="5"/>
        <v>200</v>
      </c>
      <c r="R40" s="12">
        <f t="shared" si="6"/>
        <v>250</v>
      </c>
      <c r="S40" s="12">
        <f t="shared" si="7"/>
        <v>300</v>
      </c>
    </row>
    <row r="41" spans="2:19" x14ac:dyDescent="0.3">
      <c r="B41" s="6">
        <f t="shared" si="8"/>
        <v>31</v>
      </c>
      <c r="C41" s="9">
        <v>269</v>
      </c>
      <c r="D41" s="6">
        <f t="shared" si="9"/>
        <v>14</v>
      </c>
      <c r="F41" s="6">
        <f t="shared" si="0"/>
        <v>269</v>
      </c>
      <c r="G41" s="12">
        <f t="shared" si="1"/>
        <v>224.14862626262624</v>
      </c>
      <c r="H41" s="12">
        <f t="shared" si="2"/>
        <v>254.64</v>
      </c>
      <c r="I41" s="12">
        <f t="shared" si="3"/>
        <v>285.13137373737374</v>
      </c>
      <c r="K41" s="6">
        <f t="shared" si="10"/>
        <v>14</v>
      </c>
      <c r="L41" s="12">
        <f t="shared" si="11"/>
        <v>0</v>
      </c>
      <c r="M41" s="12">
        <f t="shared" si="12"/>
        <v>11.464646464646465</v>
      </c>
      <c r="N41" s="12">
        <f t="shared" si="13"/>
        <v>37.454999999999998</v>
      </c>
      <c r="O41" s="2"/>
      <c r="P41" s="6">
        <f t="shared" si="4"/>
        <v>269</v>
      </c>
      <c r="Q41" s="12">
        <f t="shared" si="5"/>
        <v>200</v>
      </c>
      <c r="R41" s="12">
        <f t="shared" si="6"/>
        <v>250</v>
      </c>
      <c r="S41" s="12">
        <f t="shared" si="7"/>
        <v>300</v>
      </c>
    </row>
    <row r="42" spans="2:19" x14ac:dyDescent="0.3">
      <c r="B42" s="6">
        <f t="shared" si="8"/>
        <v>32</v>
      </c>
      <c r="C42" s="9">
        <v>248</v>
      </c>
      <c r="D42" s="6">
        <f t="shared" si="9"/>
        <v>21</v>
      </c>
      <c r="F42" s="6">
        <f t="shared" si="0"/>
        <v>248</v>
      </c>
      <c r="G42" s="12">
        <f t="shared" si="1"/>
        <v>224.14862626262624</v>
      </c>
      <c r="H42" s="12">
        <f t="shared" si="2"/>
        <v>254.64</v>
      </c>
      <c r="I42" s="12">
        <f t="shared" si="3"/>
        <v>285.13137373737374</v>
      </c>
      <c r="K42" s="6">
        <f t="shared" si="10"/>
        <v>21</v>
      </c>
      <c r="L42" s="12">
        <f t="shared" si="11"/>
        <v>0</v>
      </c>
      <c r="M42" s="12">
        <f t="shared" si="12"/>
        <v>11.464646464646465</v>
      </c>
      <c r="N42" s="12">
        <f t="shared" si="13"/>
        <v>37.454999999999998</v>
      </c>
      <c r="O42" s="2"/>
      <c r="P42" s="6">
        <f t="shared" si="4"/>
        <v>248</v>
      </c>
      <c r="Q42" s="12">
        <f t="shared" si="5"/>
        <v>200</v>
      </c>
      <c r="R42" s="12">
        <f t="shared" si="6"/>
        <v>250</v>
      </c>
      <c r="S42" s="12">
        <f t="shared" si="7"/>
        <v>300</v>
      </c>
    </row>
    <row r="43" spans="2:19" x14ac:dyDescent="0.3">
      <c r="B43" s="6">
        <f t="shared" si="8"/>
        <v>33</v>
      </c>
      <c r="C43" s="9">
        <v>253</v>
      </c>
      <c r="D43" s="6">
        <f t="shared" si="9"/>
        <v>5</v>
      </c>
      <c r="F43" s="6">
        <f t="shared" si="0"/>
        <v>253</v>
      </c>
      <c r="G43" s="12">
        <f t="shared" si="1"/>
        <v>224.14862626262624</v>
      </c>
      <c r="H43" s="12">
        <f t="shared" si="2"/>
        <v>254.64</v>
      </c>
      <c r="I43" s="12">
        <f t="shared" si="3"/>
        <v>285.13137373737374</v>
      </c>
      <c r="K43" s="6">
        <f t="shared" si="10"/>
        <v>5</v>
      </c>
      <c r="L43" s="12">
        <f t="shared" si="11"/>
        <v>0</v>
      </c>
      <c r="M43" s="12">
        <f t="shared" si="12"/>
        <v>11.464646464646465</v>
      </c>
      <c r="N43" s="12">
        <f t="shared" si="13"/>
        <v>37.454999999999998</v>
      </c>
      <c r="O43" s="2"/>
      <c r="P43" s="6">
        <f t="shared" si="4"/>
        <v>253</v>
      </c>
      <c r="Q43" s="12">
        <f t="shared" si="5"/>
        <v>200</v>
      </c>
      <c r="R43" s="12">
        <f t="shared" si="6"/>
        <v>250</v>
      </c>
      <c r="S43" s="12">
        <f t="shared" si="7"/>
        <v>300</v>
      </c>
    </row>
    <row r="44" spans="2:19" x14ac:dyDescent="0.3">
      <c r="B44" s="6">
        <f t="shared" si="8"/>
        <v>34</v>
      </c>
      <c r="C44" s="9">
        <v>274</v>
      </c>
      <c r="D44" s="6">
        <f t="shared" si="9"/>
        <v>21</v>
      </c>
      <c r="F44" s="6">
        <f t="shared" si="0"/>
        <v>274</v>
      </c>
      <c r="G44" s="12">
        <f t="shared" si="1"/>
        <v>224.14862626262624</v>
      </c>
      <c r="H44" s="12">
        <f t="shared" si="2"/>
        <v>254.64</v>
      </c>
      <c r="I44" s="12">
        <f t="shared" si="3"/>
        <v>285.13137373737374</v>
      </c>
      <c r="K44" s="6">
        <f t="shared" si="10"/>
        <v>21</v>
      </c>
      <c r="L44" s="12">
        <f t="shared" si="11"/>
        <v>0</v>
      </c>
      <c r="M44" s="12">
        <f t="shared" si="12"/>
        <v>11.464646464646465</v>
      </c>
      <c r="N44" s="12">
        <f t="shared" si="13"/>
        <v>37.454999999999998</v>
      </c>
      <c r="O44" s="2"/>
      <c r="P44" s="6">
        <f t="shared" si="4"/>
        <v>274</v>
      </c>
      <c r="Q44" s="12">
        <f t="shared" si="5"/>
        <v>200</v>
      </c>
      <c r="R44" s="12">
        <f t="shared" si="6"/>
        <v>250</v>
      </c>
      <c r="S44" s="12">
        <f t="shared" si="7"/>
        <v>300</v>
      </c>
    </row>
    <row r="45" spans="2:19" x14ac:dyDescent="0.3">
      <c r="B45" s="6">
        <f t="shared" si="8"/>
        <v>35</v>
      </c>
      <c r="C45" s="9">
        <v>265</v>
      </c>
      <c r="D45" s="6">
        <f t="shared" si="9"/>
        <v>9</v>
      </c>
      <c r="F45" s="6">
        <f t="shared" si="0"/>
        <v>265</v>
      </c>
      <c r="G45" s="12">
        <f t="shared" si="1"/>
        <v>224.14862626262624</v>
      </c>
      <c r="H45" s="12">
        <f t="shared" si="2"/>
        <v>254.64</v>
      </c>
      <c r="I45" s="12">
        <f t="shared" si="3"/>
        <v>285.13137373737374</v>
      </c>
      <c r="K45" s="6">
        <f t="shared" si="10"/>
        <v>9</v>
      </c>
      <c r="L45" s="12">
        <f t="shared" si="11"/>
        <v>0</v>
      </c>
      <c r="M45" s="12">
        <f t="shared" si="12"/>
        <v>11.464646464646465</v>
      </c>
      <c r="N45" s="12">
        <f t="shared" si="13"/>
        <v>37.454999999999998</v>
      </c>
      <c r="O45" s="2"/>
      <c r="P45" s="6">
        <f t="shared" si="4"/>
        <v>265</v>
      </c>
      <c r="Q45" s="12">
        <f t="shared" si="5"/>
        <v>200</v>
      </c>
      <c r="R45" s="12">
        <f t="shared" si="6"/>
        <v>250</v>
      </c>
      <c r="S45" s="12">
        <f t="shared" si="7"/>
        <v>300</v>
      </c>
    </row>
    <row r="46" spans="2:19" x14ac:dyDescent="0.3">
      <c r="B46" s="6">
        <f t="shared" si="8"/>
        <v>36</v>
      </c>
      <c r="C46" s="9">
        <v>276</v>
      </c>
      <c r="D46" s="6">
        <f t="shared" si="9"/>
        <v>11</v>
      </c>
      <c r="F46" s="6">
        <f t="shared" si="0"/>
        <v>276</v>
      </c>
      <c r="G46" s="12">
        <f t="shared" si="1"/>
        <v>224.14862626262624</v>
      </c>
      <c r="H46" s="12">
        <f t="shared" si="2"/>
        <v>254.64</v>
      </c>
      <c r="I46" s="12">
        <f t="shared" si="3"/>
        <v>285.13137373737374</v>
      </c>
      <c r="K46" s="6">
        <f t="shared" si="10"/>
        <v>11</v>
      </c>
      <c r="L46" s="12">
        <f t="shared" si="11"/>
        <v>0</v>
      </c>
      <c r="M46" s="12">
        <f t="shared" si="12"/>
        <v>11.464646464646465</v>
      </c>
      <c r="N46" s="12">
        <f t="shared" si="13"/>
        <v>37.454999999999998</v>
      </c>
      <c r="O46" s="2"/>
      <c r="P46" s="6">
        <f t="shared" si="4"/>
        <v>276</v>
      </c>
      <c r="Q46" s="12">
        <f t="shared" si="5"/>
        <v>200</v>
      </c>
      <c r="R46" s="12">
        <f t="shared" si="6"/>
        <v>250</v>
      </c>
      <c r="S46" s="12">
        <f t="shared" si="7"/>
        <v>300</v>
      </c>
    </row>
    <row r="47" spans="2:19" x14ac:dyDescent="0.3">
      <c r="B47" s="6">
        <f t="shared" si="8"/>
        <v>37</v>
      </c>
      <c r="C47" s="9">
        <v>254</v>
      </c>
      <c r="D47" s="6">
        <f t="shared" si="9"/>
        <v>22</v>
      </c>
      <c r="F47" s="6">
        <f t="shared" si="0"/>
        <v>254</v>
      </c>
      <c r="G47" s="12">
        <f t="shared" si="1"/>
        <v>224.14862626262624</v>
      </c>
      <c r="H47" s="12">
        <f t="shared" si="2"/>
        <v>254.64</v>
      </c>
      <c r="I47" s="12">
        <f t="shared" si="3"/>
        <v>285.13137373737374</v>
      </c>
      <c r="K47" s="6">
        <f t="shared" si="10"/>
        <v>22</v>
      </c>
      <c r="L47" s="12">
        <f t="shared" si="11"/>
        <v>0</v>
      </c>
      <c r="M47" s="12">
        <f t="shared" si="12"/>
        <v>11.464646464646465</v>
      </c>
      <c r="N47" s="12">
        <f t="shared" si="13"/>
        <v>37.454999999999998</v>
      </c>
      <c r="O47" s="2"/>
      <c r="P47" s="6">
        <f t="shared" si="4"/>
        <v>254</v>
      </c>
      <c r="Q47" s="12">
        <f t="shared" si="5"/>
        <v>200</v>
      </c>
      <c r="R47" s="12">
        <f t="shared" si="6"/>
        <v>250</v>
      </c>
      <c r="S47" s="12">
        <f t="shared" si="7"/>
        <v>300</v>
      </c>
    </row>
    <row r="48" spans="2:19" x14ac:dyDescent="0.3">
      <c r="B48" s="6">
        <f t="shared" si="8"/>
        <v>38</v>
      </c>
      <c r="C48" s="9">
        <v>248</v>
      </c>
      <c r="D48" s="6">
        <f t="shared" si="9"/>
        <v>6</v>
      </c>
      <c r="F48" s="6">
        <f t="shared" si="0"/>
        <v>248</v>
      </c>
      <c r="G48" s="12">
        <f t="shared" si="1"/>
        <v>224.14862626262624</v>
      </c>
      <c r="H48" s="12">
        <f t="shared" si="2"/>
        <v>254.64</v>
      </c>
      <c r="I48" s="12">
        <f t="shared" si="3"/>
        <v>285.13137373737374</v>
      </c>
      <c r="K48" s="6">
        <f t="shared" si="10"/>
        <v>6</v>
      </c>
      <c r="L48" s="12">
        <f t="shared" si="11"/>
        <v>0</v>
      </c>
      <c r="M48" s="12">
        <f t="shared" si="12"/>
        <v>11.464646464646465</v>
      </c>
      <c r="N48" s="12">
        <f t="shared" si="13"/>
        <v>37.454999999999998</v>
      </c>
      <c r="O48" s="2"/>
      <c r="P48" s="6">
        <f t="shared" si="4"/>
        <v>248</v>
      </c>
      <c r="Q48" s="12">
        <f t="shared" si="5"/>
        <v>200</v>
      </c>
      <c r="R48" s="12">
        <f t="shared" si="6"/>
        <v>250</v>
      </c>
      <c r="S48" s="12">
        <f t="shared" si="7"/>
        <v>300</v>
      </c>
    </row>
    <row r="49" spans="2:19" x14ac:dyDescent="0.3">
      <c r="B49" s="6">
        <f t="shared" si="8"/>
        <v>39</v>
      </c>
      <c r="C49" s="9">
        <v>258</v>
      </c>
      <c r="D49" s="6">
        <f t="shared" si="9"/>
        <v>10</v>
      </c>
      <c r="F49" s="6">
        <f t="shared" si="0"/>
        <v>258</v>
      </c>
      <c r="G49" s="12">
        <f t="shared" si="1"/>
        <v>224.14862626262624</v>
      </c>
      <c r="H49" s="12">
        <f t="shared" si="2"/>
        <v>254.64</v>
      </c>
      <c r="I49" s="12">
        <f t="shared" si="3"/>
        <v>285.13137373737374</v>
      </c>
      <c r="K49" s="6">
        <f t="shared" si="10"/>
        <v>10</v>
      </c>
      <c r="L49" s="12">
        <f t="shared" si="11"/>
        <v>0</v>
      </c>
      <c r="M49" s="12">
        <f t="shared" si="12"/>
        <v>11.464646464646465</v>
      </c>
      <c r="N49" s="12">
        <f t="shared" si="13"/>
        <v>37.454999999999998</v>
      </c>
      <c r="O49" s="2"/>
      <c r="P49" s="6">
        <f t="shared" si="4"/>
        <v>258</v>
      </c>
      <c r="Q49" s="12">
        <f t="shared" si="5"/>
        <v>200</v>
      </c>
      <c r="R49" s="12">
        <f t="shared" si="6"/>
        <v>250</v>
      </c>
      <c r="S49" s="12">
        <f t="shared" si="7"/>
        <v>300</v>
      </c>
    </row>
    <row r="50" spans="2:19" x14ac:dyDescent="0.3">
      <c r="B50" s="6">
        <f t="shared" si="8"/>
        <v>40</v>
      </c>
      <c r="C50" s="9">
        <v>257</v>
      </c>
      <c r="D50" s="6">
        <f t="shared" si="9"/>
        <v>1</v>
      </c>
      <c r="F50" s="6">
        <f t="shared" si="0"/>
        <v>257</v>
      </c>
      <c r="G50" s="12">
        <f t="shared" si="1"/>
        <v>224.14862626262624</v>
      </c>
      <c r="H50" s="12">
        <f t="shared" si="2"/>
        <v>254.64</v>
      </c>
      <c r="I50" s="12">
        <f t="shared" si="3"/>
        <v>285.13137373737374</v>
      </c>
      <c r="K50" s="6">
        <f t="shared" si="10"/>
        <v>1</v>
      </c>
      <c r="L50" s="12">
        <f t="shared" si="11"/>
        <v>0</v>
      </c>
      <c r="M50" s="12">
        <f t="shared" si="12"/>
        <v>11.464646464646465</v>
      </c>
      <c r="N50" s="12">
        <f t="shared" si="13"/>
        <v>37.454999999999998</v>
      </c>
      <c r="O50" s="2"/>
      <c r="P50" s="6">
        <f t="shared" si="4"/>
        <v>257</v>
      </c>
      <c r="Q50" s="12">
        <f t="shared" si="5"/>
        <v>200</v>
      </c>
      <c r="R50" s="12">
        <f t="shared" si="6"/>
        <v>250</v>
      </c>
      <c r="S50" s="12">
        <f t="shared" si="7"/>
        <v>300</v>
      </c>
    </row>
    <row r="51" spans="2:19" x14ac:dyDescent="0.3">
      <c r="B51" s="6">
        <f t="shared" si="8"/>
        <v>41</v>
      </c>
      <c r="C51" s="9">
        <v>240</v>
      </c>
      <c r="D51" s="6">
        <f t="shared" si="9"/>
        <v>17</v>
      </c>
      <c r="F51" s="6">
        <f t="shared" si="0"/>
        <v>240</v>
      </c>
      <c r="G51" s="12">
        <f t="shared" si="1"/>
        <v>224.14862626262624</v>
      </c>
      <c r="H51" s="12">
        <f t="shared" si="2"/>
        <v>254.64</v>
      </c>
      <c r="I51" s="12">
        <f t="shared" si="3"/>
        <v>285.13137373737374</v>
      </c>
      <c r="K51" s="6">
        <f t="shared" si="10"/>
        <v>17</v>
      </c>
      <c r="L51" s="12">
        <f t="shared" si="11"/>
        <v>0</v>
      </c>
      <c r="M51" s="12">
        <f t="shared" si="12"/>
        <v>11.464646464646465</v>
      </c>
      <c r="N51" s="12">
        <f t="shared" si="13"/>
        <v>37.454999999999998</v>
      </c>
      <c r="O51" s="2"/>
      <c r="P51" s="6">
        <f t="shared" si="4"/>
        <v>240</v>
      </c>
      <c r="Q51" s="12">
        <f t="shared" si="5"/>
        <v>200</v>
      </c>
      <c r="R51" s="12">
        <f t="shared" si="6"/>
        <v>250</v>
      </c>
      <c r="S51" s="12">
        <f t="shared" si="7"/>
        <v>300</v>
      </c>
    </row>
    <row r="52" spans="2:19" x14ac:dyDescent="0.3">
      <c r="B52" s="6">
        <f t="shared" si="8"/>
        <v>42</v>
      </c>
      <c r="C52" s="9">
        <v>244</v>
      </c>
      <c r="D52" s="6">
        <f t="shared" si="9"/>
        <v>4</v>
      </c>
      <c r="F52" s="6">
        <f t="shared" si="0"/>
        <v>244</v>
      </c>
      <c r="G52" s="12">
        <f t="shared" si="1"/>
        <v>224.14862626262624</v>
      </c>
      <c r="H52" s="12">
        <f t="shared" si="2"/>
        <v>254.64</v>
      </c>
      <c r="I52" s="12">
        <f t="shared" si="3"/>
        <v>285.13137373737374</v>
      </c>
      <c r="K52" s="6">
        <f t="shared" si="10"/>
        <v>4</v>
      </c>
      <c r="L52" s="12">
        <f t="shared" si="11"/>
        <v>0</v>
      </c>
      <c r="M52" s="12">
        <f t="shared" si="12"/>
        <v>11.464646464646465</v>
      </c>
      <c r="N52" s="12">
        <f t="shared" si="13"/>
        <v>37.454999999999998</v>
      </c>
      <c r="O52" s="2"/>
      <c r="P52" s="6">
        <f t="shared" si="4"/>
        <v>244</v>
      </c>
      <c r="Q52" s="12">
        <f t="shared" si="5"/>
        <v>200</v>
      </c>
      <c r="R52" s="12">
        <f t="shared" si="6"/>
        <v>250</v>
      </c>
      <c r="S52" s="12">
        <f t="shared" si="7"/>
        <v>300</v>
      </c>
    </row>
    <row r="53" spans="2:19" x14ac:dyDescent="0.3">
      <c r="B53" s="6">
        <f t="shared" si="8"/>
        <v>43</v>
      </c>
      <c r="C53" s="9">
        <v>259</v>
      </c>
      <c r="D53" s="6">
        <f t="shared" si="9"/>
        <v>15</v>
      </c>
      <c r="F53" s="6">
        <f t="shared" si="0"/>
        <v>259</v>
      </c>
      <c r="G53" s="12">
        <f t="shared" si="1"/>
        <v>224.14862626262624</v>
      </c>
      <c r="H53" s="12">
        <f t="shared" si="2"/>
        <v>254.64</v>
      </c>
      <c r="I53" s="12">
        <f t="shared" si="3"/>
        <v>285.13137373737374</v>
      </c>
      <c r="K53" s="6">
        <f t="shared" si="10"/>
        <v>15</v>
      </c>
      <c r="L53" s="12">
        <f t="shared" si="11"/>
        <v>0</v>
      </c>
      <c r="M53" s="12">
        <f t="shared" si="12"/>
        <v>11.464646464646465</v>
      </c>
      <c r="N53" s="12">
        <f t="shared" si="13"/>
        <v>37.454999999999998</v>
      </c>
      <c r="O53" s="2"/>
      <c r="P53" s="6">
        <f t="shared" si="4"/>
        <v>259</v>
      </c>
      <c r="Q53" s="12">
        <f t="shared" si="5"/>
        <v>200</v>
      </c>
      <c r="R53" s="12">
        <f t="shared" si="6"/>
        <v>250</v>
      </c>
      <c r="S53" s="12">
        <f t="shared" si="7"/>
        <v>300</v>
      </c>
    </row>
    <row r="54" spans="2:19" x14ac:dyDescent="0.3">
      <c r="B54" s="6">
        <f t="shared" si="8"/>
        <v>44</v>
      </c>
      <c r="C54" s="9">
        <v>243</v>
      </c>
      <c r="D54" s="6">
        <f t="shared" si="9"/>
        <v>16</v>
      </c>
      <c r="F54" s="6">
        <f t="shared" si="0"/>
        <v>243</v>
      </c>
      <c r="G54" s="12">
        <f t="shared" si="1"/>
        <v>224.14862626262624</v>
      </c>
      <c r="H54" s="12">
        <f t="shared" si="2"/>
        <v>254.64</v>
      </c>
      <c r="I54" s="12">
        <f t="shared" si="3"/>
        <v>285.13137373737374</v>
      </c>
      <c r="K54" s="6">
        <f t="shared" si="10"/>
        <v>16</v>
      </c>
      <c r="L54" s="12">
        <f t="shared" si="11"/>
        <v>0</v>
      </c>
      <c r="M54" s="12">
        <f t="shared" si="12"/>
        <v>11.464646464646465</v>
      </c>
      <c r="N54" s="12">
        <f t="shared" si="13"/>
        <v>37.454999999999998</v>
      </c>
      <c r="O54" s="2"/>
      <c r="P54" s="6">
        <f t="shared" si="4"/>
        <v>243</v>
      </c>
      <c r="Q54" s="12">
        <f t="shared" si="5"/>
        <v>200</v>
      </c>
      <c r="R54" s="12">
        <f t="shared" si="6"/>
        <v>250</v>
      </c>
      <c r="S54" s="12">
        <f t="shared" si="7"/>
        <v>300</v>
      </c>
    </row>
    <row r="55" spans="2:19" x14ac:dyDescent="0.3">
      <c r="B55" s="6">
        <f t="shared" si="8"/>
        <v>45</v>
      </c>
      <c r="C55" s="9">
        <v>241</v>
      </c>
      <c r="D55" s="6">
        <f t="shared" si="9"/>
        <v>2</v>
      </c>
      <c r="F55" s="6">
        <f t="shared" si="0"/>
        <v>241</v>
      </c>
      <c r="G55" s="12">
        <f t="shared" si="1"/>
        <v>224.14862626262624</v>
      </c>
      <c r="H55" s="12">
        <f t="shared" si="2"/>
        <v>254.64</v>
      </c>
      <c r="I55" s="12">
        <f t="shared" si="3"/>
        <v>285.13137373737374</v>
      </c>
      <c r="K55" s="6">
        <f t="shared" si="10"/>
        <v>2</v>
      </c>
      <c r="L55" s="12">
        <f t="shared" si="11"/>
        <v>0</v>
      </c>
      <c r="M55" s="12">
        <f t="shared" si="12"/>
        <v>11.464646464646465</v>
      </c>
      <c r="N55" s="12">
        <f t="shared" si="13"/>
        <v>37.454999999999998</v>
      </c>
      <c r="O55" s="2"/>
      <c r="P55" s="6">
        <f t="shared" si="4"/>
        <v>241</v>
      </c>
      <c r="Q55" s="12">
        <f t="shared" si="5"/>
        <v>200</v>
      </c>
      <c r="R55" s="12">
        <f t="shared" si="6"/>
        <v>250</v>
      </c>
      <c r="S55" s="12">
        <f t="shared" si="7"/>
        <v>300</v>
      </c>
    </row>
    <row r="56" spans="2:19" x14ac:dyDescent="0.3">
      <c r="B56" s="6">
        <f t="shared" si="8"/>
        <v>46</v>
      </c>
      <c r="C56" s="9">
        <v>265</v>
      </c>
      <c r="D56" s="6">
        <f t="shared" si="9"/>
        <v>24</v>
      </c>
      <c r="F56" s="6">
        <f t="shared" si="0"/>
        <v>265</v>
      </c>
      <c r="G56" s="12">
        <f t="shared" si="1"/>
        <v>224.14862626262624</v>
      </c>
      <c r="H56" s="12">
        <f t="shared" si="2"/>
        <v>254.64</v>
      </c>
      <c r="I56" s="12">
        <f t="shared" si="3"/>
        <v>285.13137373737374</v>
      </c>
      <c r="K56" s="6">
        <f t="shared" si="10"/>
        <v>24</v>
      </c>
      <c r="L56" s="12">
        <f t="shared" si="11"/>
        <v>0</v>
      </c>
      <c r="M56" s="12">
        <f t="shared" si="12"/>
        <v>11.464646464646465</v>
      </c>
      <c r="N56" s="12">
        <f t="shared" si="13"/>
        <v>37.454999999999998</v>
      </c>
      <c r="O56" s="2"/>
      <c r="P56" s="6">
        <f t="shared" si="4"/>
        <v>265</v>
      </c>
      <c r="Q56" s="12">
        <f t="shared" si="5"/>
        <v>200</v>
      </c>
      <c r="R56" s="12">
        <f t="shared" si="6"/>
        <v>250</v>
      </c>
      <c r="S56" s="12">
        <f t="shared" si="7"/>
        <v>300</v>
      </c>
    </row>
    <row r="57" spans="2:19" x14ac:dyDescent="0.3">
      <c r="B57" s="6">
        <f t="shared" si="8"/>
        <v>47</v>
      </c>
      <c r="C57" s="9">
        <v>244</v>
      </c>
      <c r="D57" s="6">
        <f t="shared" si="9"/>
        <v>21</v>
      </c>
      <c r="F57" s="6">
        <f t="shared" si="0"/>
        <v>244</v>
      </c>
      <c r="G57" s="12">
        <f t="shared" si="1"/>
        <v>224.14862626262624</v>
      </c>
      <c r="H57" s="12">
        <f t="shared" si="2"/>
        <v>254.64</v>
      </c>
      <c r="I57" s="12">
        <f t="shared" si="3"/>
        <v>285.13137373737374</v>
      </c>
      <c r="K57" s="6">
        <f t="shared" si="10"/>
        <v>21</v>
      </c>
      <c r="L57" s="12">
        <f t="shared" si="11"/>
        <v>0</v>
      </c>
      <c r="M57" s="12">
        <f t="shared" si="12"/>
        <v>11.464646464646465</v>
      </c>
      <c r="N57" s="12">
        <f t="shared" si="13"/>
        <v>37.454999999999998</v>
      </c>
      <c r="O57" s="2"/>
      <c r="P57" s="6">
        <f t="shared" si="4"/>
        <v>244</v>
      </c>
      <c r="Q57" s="12">
        <f t="shared" si="5"/>
        <v>200</v>
      </c>
      <c r="R57" s="12">
        <f t="shared" si="6"/>
        <v>250</v>
      </c>
      <c r="S57" s="12">
        <f t="shared" si="7"/>
        <v>300</v>
      </c>
    </row>
    <row r="58" spans="2:19" x14ac:dyDescent="0.3">
      <c r="B58" s="6">
        <f t="shared" si="8"/>
        <v>48</v>
      </c>
      <c r="C58" s="9">
        <v>267</v>
      </c>
      <c r="D58" s="6">
        <f t="shared" si="9"/>
        <v>23</v>
      </c>
      <c r="F58" s="6">
        <f t="shared" si="0"/>
        <v>267</v>
      </c>
      <c r="G58" s="12">
        <f t="shared" si="1"/>
        <v>224.14862626262624</v>
      </c>
      <c r="H58" s="12">
        <f t="shared" si="2"/>
        <v>254.64</v>
      </c>
      <c r="I58" s="12">
        <f t="shared" si="3"/>
        <v>285.13137373737374</v>
      </c>
      <c r="K58" s="6">
        <f t="shared" si="10"/>
        <v>23</v>
      </c>
      <c r="L58" s="12">
        <f t="shared" si="11"/>
        <v>0</v>
      </c>
      <c r="M58" s="12">
        <f t="shared" si="12"/>
        <v>11.464646464646465</v>
      </c>
      <c r="N58" s="12">
        <f t="shared" si="13"/>
        <v>37.454999999999998</v>
      </c>
      <c r="O58" s="2"/>
      <c r="P58" s="6">
        <f t="shared" si="4"/>
        <v>267</v>
      </c>
      <c r="Q58" s="12">
        <f t="shared" si="5"/>
        <v>200</v>
      </c>
      <c r="R58" s="12">
        <f t="shared" si="6"/>
        <v>250</v>
      </c>
      <c r="S58" s="12">
        <f t="shared" si="7"/>
        <v>300</v>
      </c>
    </row>
    <row r="59" spans="2:19" x14ac:dyDescent="0.3">
      <c r="B59" s="6">
        <f t="shared" si="8"/>
        <v>49</v>
      </c>
      <c r="C59" s="9">
        <v>279</v>
      </c>
      <c r="D59" s="6">
        <f t="shared" si="9"/>
        <v>12</v>
      </c>
      <c r="F59" s="6">
        <f t="shared" si="0"/>
        <v>279</v>
      </c>
      <c r="G59" s="12">
        <f t="shared" si="1"/>
        <v>224.14862626262624</v>
      </c>
      <c r="H59" s="12">
        <f t="shared" si="2"/>
        <v>254.64</v>
      </c>
      <c r="I59" s="12">
        <f t="shared" si="3"/>
        <v>285.13137373737374</v>
      </c>
      <c r="K59" s="6">
        <f t="shared" si="10"/>
        <v>12</v>
      </c>
      <c r="L59" s="12">
        <f t="shared" si="11"/>
        <v>0</v>
      </c>
      <c r="M59" s="12">
        <f t="shared" si="12"/>
        <v>11.464646464646465</v>
      </c>
      <c r="N59" s="12">
        <f t="shared" si="13"/>
        <v>37.454999999999998</v>
      </c>
      <c r="O59" s="2"/>
      <c r="P59" s="6">
        <f t="shared" si="4"/>
        <v>279</v>
      </c>
      <c r="Q59" s="12">
        <f t="shared" si="5"/>
        <v>200</v>
      </c>
      <c r="R59" s="12">
        <f t="shared" si="6"/>
        <v>250</v>
      </c>
      <c r="S59" s="12">
        <f t="shared" si="7"/>
        <v>300</v>
      </c>
    </row>
    <row r="60" spans="2:19" x14ac:dyDescent="0.3">
      <c r="B60" s="6">
        <f t="shared" si="8"/>
        <v>50</v>
      </c>
      <c r="C60" s="9">
        <v>266</v>
      </c>
      <c r="D60" s="6">
        <f t="shared" si="9"/>
        <v>13</v>
      </c>
      <c r="F60" s="6">
        <f t="shared" si="0"/>
        <v>266</v>
      </c>
      <c r="G60" s="12">
        <f t="shared" si="1"/>
        <v>224.14862626262624</v>
      </c>
      <c r="H60" s="12">
        <f t="shared" si="2"/>
        <v>254.64</v>
      </c>
      <c r="I60" s="12">
        <f t="shared" si="3"/>
        <v>285.13137373737374</v>
      </c>
      <c r="K60" s="6">
        <f t="shared" si="10"/>
        <v>13</v>
      </c>
      <c r="L60" s="12">
        <f t="shared" si="11"/>
        <v>0</v>
      </c>
      <c r="M60" s="12">
        <f t="shared" si="12"/>
        <v>11.464646464646465</v>
      </c>
      <c r="N60" s="12">
        <f t="shared" si="13"/>
        <v>37.454999999999998</v>
      </c>
      <c r="O60" s="2"/>
      <c r="P60" s="6">
        <f t="shared" si="4"/>
        <v>266</v>
      </c>
      <c r="Q60" s="12">
        <f t="shared" si="5"/>
        <v>200</v>
      </c>
      <c r="R60" s="12">
        <f t="shared" si="6"/>
        <v>250</v>
      </c>
      <c r="S60" s="12">
        <f t="shared" si="7"/>
        <v>300</v>
      </c>
    </row>
    <row r="61" spans="2:19" x14ac:dyDescent="0.3">
      <c r="B61" s="6">
        <f t="shared" si="8"/>
        <v>51</v>
      </c>
      <c r="C61" s="9">
        <v>256</v>
      </c>
      <c r="D61" s="6">
        <f t="shared" si="9"/>
        <v>10</v>
      </c>
      <c r="F61" s="6">
        <f t="shared" si="0"/>
        <v>256</v>
      </c>
      <c r="G61" s="12">
        <f t="shared" si="1"/>
        <v>224.14862626262624</v>
      </c>
      <c r="H61" s="12">
        <f t="shared" si="2"/>
        <v>254.64</v>
      </c>
      <c r="I61" s="12">
        <f t="shared" si="3"/>
        <v>285.13137373737374</v>
      </c>
      <c r="K61" s="6">
        <f t="shared" si="10"/>
        <v>10</v>
      </c>
      <c r="L61" s="12">
        <f t="shared" si="11"/>
        <v>0</v>
      </c>
      <c r="M61" s="12">
        <f t="shared" si="12"/>
        <v>11.464646464646465</v>
      </c>
      <c r="N61" s="12">
        <f t="shared" si="13"/>
        <v>37.454999999999998</v>
      </c>
      <c r="O61" s="2"/>
      <c r="P61" s="6">
        <f t="shared" si="4"/>
        <v>256</v>
      </c>
      <c r="Q61" s="12">
        <f t="shared" si="5"/>
        <v>200</v>
      </c>
      <c r="R61" s="12">
        <f t="shared" si="6"/>
        <v>250</v>
      </c>
      <c r="S61" s="12">
        <f t="shared" si="7"/>
        <v>300</v>
      </c>
    </row>
    <row r="62" spans="2:19" x14ac:dyDescent="0.3">
      <c r="B62" s="6">
        <f t="shared" si="8"/>
        <v>52</v>
      </c>
      <c r="C62" s="9">
        <v>256</v>
      </c>
      <c r="D62" s="6">
        <f t="shared" si="9"/>
        <v>0</v>
      </c>
      <c r="F62" s="6">
        <f t="shared" si="0"/>
        <v>256</v>
      </c>
      <c r="G62" s="12">
        <f t="shared" si="1"/>
        <v>224.14862626262624</v>
      </c>
      <c r="H62" s="12">
        <f t="shared" si="2"/>
        <v>254.64</v>
      </c>
      <c r="I62" s="12">
        <f t="shared" si="3"/>
        <v>285.13137373737374</v>
      </c>
      <c r="K62" s="6">
        <f t="shared" si="10"/>
        <v>0</v>
      </c>
      <c r="L62" s="12">
        <f t="shared" si="11"/>
        <v>0</v>
      </c>
      <c r="M62" s="12">
        <f t="shared" si="12"/>
        <v>11.464646464646465</v>
      </c>
      <c r="N62" s="12">
        <f t="shared" si="13"/>
        <v>37.454999999999998</v>
      </c>
      <c r="O62" s="2"/>
      <c r="P62" s="6">
        <f t="shared" si="4"/>
        <v>256</v>
      </c>
      <c r="Q62" s="12">
        <f t="shared" si="5"/>
        <v>200</v>
      </c>
      <c r="R62" s="12">
        <f t="shared" si="6"/>
        <v>250</v>
      </c>
      <c r="S62" s="12">
        <f t="shared" si="7"/>
        <v>300</v>
      </c>
    </row>
    <row r="63" spans="2:19" x14ac:dyDescent="0.3">
      <c r="B63" s="6">
        <f t="shared" si="8"/>
        <v>53</v>
      </c>
      <c r="C63" s="9">
        <v>267</v>
      </c>
      <c r="D63" s="6">
        <f t="shared" si="9"/>
        <v>11</v>
      </c>
      <c r="F63" s="6">
        <f t="shared" si="0"/>
        <v>267</v>
      </c>
      <c r="G63" s="12">
        <f t="shared" si="1"/>
        <v>224.14862626262624</v>
      </c>
      <c r="H63" s="12">
        <f t="shared" si="2"/>
        <v>254.64</v>
      </c>
      <c r="I63" s="12">
        <f t="shared" si="3"/>
        <v>285.13137373737374</v>
      </c>
      <c r="K63" s="6">
        <f t="shared" si="10"/>
        <v>11</v>
      </c>
      <c r="L63" s="12">
        <f t="shared" si="11"/>
        <v>0</v>
      </c>
      <c r="M63" s="12">
        <f t="shared" si="12"/>
        <v>11.464646464646465</v>
      </c>
      <c r="N63" s="12">
        <f t="shared" si="13"/>
        <v>37.454999999999998</v>
      </c>
      <c r="O63" s="2"/>
      <c r="P63" s="6">
        <f t="shared" si="4"/>
        <v>267</v>
      </c>
      <c r="Q63" s="12">
        <f t="shared" si="5"/>
        <v>200</v>
      </c>
      <c r="R63" s="12">
        <f t="shared" si="6"/>
        <v>250</v>
      </c>
      <c r="S63" s="12">
        <f t="shared" si="7"/>
        <v>300</v>
      </c>
    </row>
    <row r="64" spans="2:19" x14ac:dyDescent="0.3">
      <c r="B64" s="6">
        <f t="shared" si="8"/>
        <v>54</v>
      </c>
      <c r="C64" s="9">
        <v>250</v>
      </c>
      <c r="D64" s="6">
        <f t="shared" si="9"/>
        <v>17</v>
      </c>
      <c r="F64" s="6">
        <f t="shared" si="0"/>
        <v>250</v>
      </c>
      <c r="G64" s="12">
        <f t="shared" si="1"/>
        <v>224.14862626262624</v>
      </c>
      <c r="H64" s="12">
        <f t="shared" si="2"/>
        <v>254.64</v>
      </c>
      <c r="I64" s="12">
        <f t="shared" si="3"/>
        <v>285.13137373737374</v>
      </c>
      <c r="K64" s="6">
        <f t="shared" si="10"/>
        <v>17</v>
      </c>
      <c r="L64" s="12">
        <f t="shared" si="11"/>
        <v>0</v>
      </c>
      <c r="M64" s="12">
        <f t="shared" si="12"/>
        <v>11.464646464646465</v>
      </c>
      <c r="N64" s="12">
        <f t="shared" si="13"/>
        <v>37.454999999999998</v>
      </c>
      <c r="O64" s="2"/>
      <c r="P64" s="6">
        <f t="shared" si="4"/>
        <v>250</v>
      </c>
      <c r="Q64" s="12">
        <f t="shared" si="5"/>
        <v>200</v>
      </c>
      <c r="R64" s="12">
        <f t="shared" si="6"/>
        <v>250</v>
      </c>
      <c r="S64" s="12">
        <f t="shared" si="7"/>
        <v>300</v>
      </c>
    </row>
    <row r="65" spans="2:19" x14ac:dyDescent="0.3">
      <c r="B65" s="6">
        <f t="shared" si="8"/>
        <v>55</v>
      </c>
      <c r="C65" s="9">
        <v>253</v>
      </c>
      <c r="D65" s="6">
        <f t="shared" si="9"/>
        <v>3</v>
      </c>
      <c r="F65" s="6">
        <f t="shared" si="0"/>
        <v>253</v>
      </c>
      <c r="G65" s="12">
        <f t="shared" si="1"/>
        <v>224.14862626262624</v>
      </c>
      <c r="H65" s="12">
        <f t="shared" si="2"/>
        <v>254.64</v>
      </c>
      <c r="I65" s="12">
        <f t="shared" si="3"/>
        <v>285.13137373737374</v>
      </c>
      <c r="K65" s="6">
        <f t="shared" si="10"/>
        <v>3</v>
      </c>
      <c r="L65" s="12">
        <f t="shared" si="11"/>
        <v>0</v>
      </c>
      <c r="M65" s="12">
        <f t="shared" si="12"/>
        <v>11.464646464646465</v>
      </c>
      <c r="N65" s="12">
        <f t="shared" si="13"/>
        <v>37.454999999999998</v>
      </c>
      <c r="O65" s="2"/>
      <c r="P65" s="6">
        <f t="shared" si="4"/>
        <v>253</v>
      </c>
      <c r="Q65" s="12">
        <f t="shared" si="5"/>
        <v>200</v>
      </c>
      <c r="R65" s="12">
        <f t="shared" si="6"/>
        <v>250</v>
      </c>
      <c r="S65" s="12">
        <f t="shared" si="7"/>
        <v>300</v>
      </c>
    </row>
    <row r="66" spans="2:19" x14ac:dyDescent="0.3">
      <c r="B66" s="6">
        <f t="shared" si="8"/>
        <v>56</v>
      </c>
      <c r="C66" s="9">
        <v>259</v>
      </c>
      <c r="D66" s="6">
        <f t="shared" si="9"/>
        <v>6</v>
      </c>
      <c r="F66" s="6">
        <f t="shared" si="0"/>
        <v>259</v>
      </c>
      <c r="G66" s="12">
        <f t="shared" si="1"/>
        <v>224.14862626262624</v>
      </c>
      <c r="H66" s="12">
        <f t="shared" si="2"/>
        <v>254.64</v>
      </c>
      <c r="I66" s="12">
        <f t="shared" si="3"/>
        <v>285.13137373737374</v>
      </c>
      <c r="K66" s="6">
        <f t="shared" si="10"/>
        <v>6</v>
      </c>
      <c r="L66" s="12">
        <f t="shared" si="11"/>
        <v>0</v>
      </c>
      <c r="M66" s="12">
        <f t="shared" si="12"/>
        <v>11.464646464646465</v>
      </c>
      <c r="N66" s="12">
        <f t="shared" si="13"/>
        <v>37.454999999999998</v>
      </c>
      <c r="O66" s="2"/>
      <c r="P66" s="6">
        <f t="shared" si="4"/>
        <v>259</v>
      </c>
      <c r="Q66" s="12">
        <f t="shared" si="5"/>
        <v>200</v>
      </c>
      <c r="R66" s="12">
        <f t="shared" si="6"/>
        <v>250</v>
      </c>
      <c r="S66" s="12">
        <f t="shared" si="7"/>
        <v>300</v>
      </c>
    </row>
    <row r="67" spans="2:19" x14ac:dyDescent="0.3">
      <c r="B67" s="6">
        <f t="shared" si="8"/>
        <v>57</v>
      </c>
      <c r="C67" s="9">
        <v>278</v>
      </c>
      <c r="D67" s="6">
        <f t="shared" si="9"/>
        <v>19</v>
      </c>
      <c r="F67" s="6">
        <f t="shared" si="0"/>
        <v>278</v>
      </c>
      <c r="G67" s="12">
        <f t="shared" si="1"/>
        <v>224.14862626262624</v>
      </c>
      <c r="H67" s="12">
        <f t="shared" si="2"/>
        <v>254.64</v>
      </c>
      <c r="I67" s="12">
        <f t="shared" si="3"/>
        <v>285.13137373737374</v>
      </c>
      <c r="K67" s="6">
        <f t="shared" si="10"/>
        <v>19</v>
      </c>
      <c r="L67" s="12">
        <f t="shared" si="11"/>
        <v>0</v>
      </c>
      <c r="M67" s="12">
        <f t="shared" si="12"/>
        <v>11.464646464646465</v>
      </c>
      <c r="N67" s="12">
        <f t="shared" si="13"/>
        <v>37.454999999999998</v>
      </c>
      <c r="O67" s="2"/>
      <c r="P67" s="6">
        <f t="shared" si="4"/>
        <v>278</v>
      </c>
      <c r="Q67" s="12">
        <f t="shared" si="5"/>
        <v>200</v>
      </c>
      <c r="R67" s="12">
        <f t="shared" si="6"/>
        <v>250</v>
      </c>
      <c r="S67" s="12">
        <f t="shared" si="7"/>
        <v>300</v>
      </c>
    </row>
    <row r="68" spans="2:19" x14ac:dyDescent="0.3">
      <c r="B68" s="6">
        <f t="shared" si="8"/>
        <v>58</v>
      </c>
      <c r="C68" s="9">
        <v>260</v>
      </c>
      <c r="D68" s="6">
        <f t="shared" si="9"/>
        <v>18</v>
      </c>
      <c r="F68" s="6">
        <f t="shared" si="0"/>
        <v>260</v>
      </c>
      <c r="G68" s="12">
        <f t="shared" si="1"/>
        <v>224.14862626262624</v>
      </c>
      <c r="H68" s="12">
        <f t="shared" si="2"/>
        <v>254.64</v>
      </c>
      <c r="I68" s="12">
        <f t="shared" si="3"/>
        <v>285.13137373737374</v>
      </c>
      <c r="K68" s="6">
        <f t="shared" si="10"/>
        <v>18</v>
      </c>
      <c r="L68" s="12">
        <f t="shared" si="11"/>
        <v>0</v>
      </c>
      <c r="M68" s="12">
        <f t="shared" si="12"/>
        <v>11.464646464646465</v>
      </c>
      <c r="N68" s="12">
        <f t="shared" si="13"/>
        <v>37.454999999999998</v>
      </c>
      <c r="O68" s="2"/>
      <c r="P68" s="6">
        <f t="shared" si="4"/>
        <v>260</v>
      </c>
      <c r="Q68" s="12">
        <f t="shared" si="5"/>
        <v>200</v>
      </c>
      <c r="R68" s="12">
        <f t="shared" si="6"/>
        <v>250</v>
      </c>
      <c r="S68" s="12">
        <f t="shared" si="7"/>
        <v>300</v>
      </c>
    </row>
    <row r="69" spans="2:19" x14ac:dyDescent="0.3">
      <c r="B69" s="6">
        <f t="shared" si="8"/>
        <v>59</v>
      </c>
      <c r="C69" s="9">
        <v>250</v>
      </c>
      <c r="D69" s="6">
        <f t="shared" si="9"/>
        <v>10</v>
      </c>
      <c r="F69" s="6">
        <f t="shared" si="0"/>
        <v>250</v>
      </c>
      <c r="G69" s="12">
        <f t="shared" si="1"/>
        <v>224.14862626262624</v>
      </c>
      <c r="H69" s="12">
        <f t="shared" si="2"/>
        <v>254.64</v>
      </c>
      <c r="I69" s="12">
        <f t="shared" si="3"/>
        <v>285.13137373737374</v>
      </c>
      <c r="K69" s="6">
        <f t="shared" si="10"/>
        <v>10</v>
      </c>
      <c r="L69" s="12">
        <f t="shared" si="11"/>
        <v>0</v>
      </c>
      <c r="M69" s="12">
        <f t="shared" si="12"/>
        <v>11.464646464646465</v>
      </c>
      <c r="N69" s="12">
        <f t="shared" si="13"/>
        <v>37.454999999999998</v>
      </c>
      <c r="O69" s="2"/>
      <c r="P69" s="6">
        <f t="shared" si="4"/>
        <v>250</v>
      </c>
      <c r="Q69" s="12">
        <f t="shared" si="5"/>
        <v>200</v>
      </c>
      <c r="R69" s="12">
        <f t="shared" si="6"/>
        <v>250</v>
      </c>
      <c r="S69" s="12">
        <f t="shared" si="7"/>
        <v>300</v>
      </c>
    </row>
    <row r="70" spans="2:19" x14ac:dyDescent="0.3">
      <c r="B70" s="6">
        <f t="shared" si="8"/>
        <v>60</v>
      </c>
      <c r="C70" s="9">
        <v>252</v>
      </c>
      <c r="D70" s="6">
        <f t="shared" si="9"/>
        <v>2</v>
      </c>
      <c r="F70" s="6">
        <f t="shared" si="0"/>
        <v>252</v>
      </c>
      <c r="G70" s="12">
        <f t="shared" si="1"/>
        <v>224.14862626262624</v>
      </c>
      <c r="H70" s="12">
        <f t="shared" si="2"/>
        <v>254.64</v>
      </c>
      <c r="I70" s="12">
        <f t="shared" si="3"/>
        <v>285.13137373737374</v>
      </c>
      <c r="K70" s="6">
        <f t="shared" si="10"/>
        <v>2</v>
      </c>
      <c r="L70" s="12">
        <f t="shared" si="11"/>
        <v>0</v>
      </c>
      <c r="M70" s="12">
        <f t="shared" si="12"/>
        <v>11.464646464646465</v>
      </c>
      <c r="N70" s="12">
        <f t="shared" si="13"/>
        <v>37.454999999999998</v>
      </c>
      <c r="O70" s="2"/>
      <c r="P70" s="6">
        <f t="shared" si="4"/>
        <v>252</v>
      </c>
      <c r="Q70" s="12">
        <f t="shared" si="5"/>
        <v>200</v>
      </c>
      <c r="R70" s="12">
        <f t="shared" si="6"/>
        <v>250</v>
      </c>
      <c r="S70" s="12">
        <f t="shared" si="7"/>
        <v>300</v>
      </c>
    </row>
    <row r="71" spans="2:19" x14ac:dyDescent="0.3">
      <c r="B71" s="6">
        <f t="shared" si="8"/>
        <v>61</v>
      </c>
      <c r="C71" s="9">
        <v>253</v>
      </c>
      <c r="D71" s="6">
        <f t="shared" si="9"/>
        <v>1</v>
      </c>
      <c r="F71" s="6">
        <f t="shared" si="0"/>
        <v>253</v>
      </c>
      <c r="G71" s="12">
        <f t="shared" si="1"/>
        <v>224.14862626262624</v>
      </c>
      <c r="H71" s="12">
        <f t="shared" si="2"/>
        <v>254.64</v>
      </c>
      <c r="I71" s="12">
        <f t="shared" si="3"/>
        <v>285.13137373737374</v>
      </c>
      <c r="K71" s="6">
        <f t="shared" si="10"/>
        <v>1</v>
      </c>
      <c r="L71" s="12">
        <f t="shared" si="11"/>
        <v>0</v>
      </c>
      <c r="M71" s="12">
        <f t="shared" si="12"/>
        <v>11.464646464646465</v>
      </c>
      <c r="N71" s="12">
        <f t="shared" si="13"/>
        <v>37.454999999999998</v>
      </c>
      <c r="O71" s="2"/>
      <c r="P71" s="6">
        <f t="shared" si="4"/>
        <v>253</v>
      </c>
      <c r="Q71" s="12">
        <f t="shared" si="5"/>
        <v>200</v>
      </c>
      <c r="R71" s="12">
        <f t="shared" si="6"/>
        <v>250</v>
      </c>
      <c r="S71" s="12">
        <f t="shared" si="7"/>
        <v>300</v>
      </c>
    </row>
    <row r="72" spans="2:19" x14ac:dyDescent="0.3">
      <c r="B72" s="6">
        <f t="shared" si="8"/>
        <v>62</v>
      </c>
      <c r="C72" s="9">
        <v>260</v>
      </c>
      <c r="D72" s="6">
        <f t="shared" si="9"/>
        <v>7</v>
      </c>
      <c r="F72" s="6">
        <f t="shared" si="0"/>
        <v>260</v>
      </c>
      <c r="G72" s="12">
        <f t="shared" si="1"/>
        <v>224.14862626262624</v>
      </c>
      <c r="H72" s="12">
        <f t="shared" si="2"/>
        <v>254.64</v>
      </c>
      <c r="I72" s="12">
        <f t="shared" si="3"/>
        <v>285.13137373737374</v>
      </c>
      <c r="K72" s="6">
        <f t="shared" si="10"/>
        <v>7</v>
      </c>
      <c r="L72" s="12">
        <f t="shared" si="11"/>
        <v>0</v>
      </c>
      <c r="M72" s="12">
        <f t="shared" si="12"/>
        <v>11.464646464646465</v>
      </c>
      <c r="N72" s="12">
        <f t="shared" si="13"/>
        <v>37.454999999999998</v>
      </c>
      <c r="O72" s="2"/>
      <c r="P72" s="6">
        <f t="shared" si="4"/>
        <v>260</v>
      </c>
      <c r="Q72" s="12">
        <f t="shared" si="5"/>
        <v>200</v>
      </c>
      <c r="R72" s="12">
        <f t="shared" si="6"/>
        <v>250</v>
      </c>
      <c r="S72" s="12">
        <f t="shared" si="7"/>
        <v>300</v>
      </c>
    </row>
    <row r="73" spans="2:19" x14ac:dyDescent="0.3">
      <c r="B73" s="6">
        <f t="shared" si="8"/>
        <v>63</v>
      </c>
      <c r="C73" s="9">
        <v>236</v>
      </c>
      <c r="D73" s="6">
        <f t="shared" si="9"/>
        <v>24</v>
      </c>
      <c r="F73" s="6">
        <f t="shared" si="0"/>
        <v>236</v>
      </c>
      <c r="G73" s="12">
        <f t="shared" si="1"/>
        <v>224.14862626262624</v>
      </c>
      <c r="H73" s="12">
        <f t="shared" si="2"/>
        <v>254.64</v>
      </c>
      <c r="I73" s="12">
        <f t="shared" si="3"/>
        <v>285.13137373737374</v>
      </c>
      <c r="K73" s="6">
        <f t="shared" si="10"/>
        <v>24</v>
      </c>
      <c r="L73" s="12">
        <f t="shared" si="11"/>
        <v>0</v>
      </c>
      <c r="M73" s="12">
        <f t="shared" si="12"/>
        <v>11.464646464646465</v>
      </c>
      <c r="N73" s="12">
        <f t="shared" si="13"/>
        <v>37.454999999999998</v>
      </c>
      <c r="O73" s="2"/>
      <c r="P73" s="6">
        <f t="shared" si="4"/>
        <v>236</v>
      </c>
      <c r="Q73" s="12">
        <f t="shared" si="5"/>
        <v>200</v>
      </c>
      <c r="R73" s="12">
        <f t="shared" si="6"/>
        <v>250</v>
      </c>
      <c r="S73" s="12">
        <f t="shared" si="7"/>
        <v>300</v>
      </c>
    </row>
    <row r="74" spans="2:19" x14ac:dyDescent="0.3">
      <c r="B74" s="6">
        <f t="shared" si="8"/>
        <v>64</v>
      </c>
      <c r="C74" s="9">
        <v>266</v>
      </c>
      <c r="D74" s="6">
        <f t="shared" si="9"/>
        <v>30</v>
      </c>
      <c r="F74" s="6">
        <f t="shared" si="0"/>
        <v>266</v>
      </c>
      <c r="G74" s="12">
        <f t="shared" si="1"/>
        <v>224.14862626262624</v>
      </c>
      <c r="H74" s="12">
        <f t="shared" si="2"/>
        <v>254.64</v>
      </c>
      <c r="I74" s="12">
        <f t="shared" si="3"/>
        <v>285.13137373737374</v>
      </c>
      <c r="K74" s="6">
        <f t="shared" si="10"/>
        <v>30</v>
      </c>
      <c r="L74" s="12">
        <f t="shared" si="11"/>
        <v>0</v>
      </c>
      <c r="M74" s="12">
        <f t="shared" si="12"/>
        <v>11.464646464646465</v>
      </c>
      <c r="N74" s="12">
        <f t="shared" si="13"/>
        <v>37.454999999999998</v>
      </c>
      <c r="O74" s="2"/>
      <c r="P74" s="6">
        <f t="shared" si="4"/>
        <v>266</v>
      </c>
      <c r="Q74" s="12">
        <f t="shared" si="5"/>
        <v>200</v>
      </c>
      <c r="R74" s="12">
        <f t="shared" si="6"/>
        <v>250</v>
      </c>
      <c r="S74" s="12">
        <f t="shared" si="7"/>
        <v>300</v>
      </c>
    </row>
    <row r="75" spans="2:19" x14ac:dyDescent="0.3">
      <c r="B75" s="6">
        <f t="shared" si="8"/>
        <v>65</v>
      </c>
      <c r="C75" s="9">
        <v>269</v>
      </c>
      <c r="D75" s="6">
        <f t="shared" si="9"/>
        <v>3</v>
      </c>
      <c r="F75" s="6">
        <f t="shared" si="0"/>
        <v>269</v>
      </c>
      <c r="G75" s="12">
        <f t="shared" si="1"/>
        <v>224.14862626262624</v>
      </c>
      <c r="H75" s="12">
        <f t="shared" si="2"/>
        <v>254.64</v>
      </c>
      <c r="I75" s="12">
        <f t="shared" si="3"/>
        <v>285.13137373737374</v>
      </c>
      <c r="K75" s="6">
        <f t="shared" si="10"/>
        <v>3</v>
      </c>
      <c r="L75" s="12">
        <f t="shared" si="11"/>
        <v>0</v>
      </c>
      <c r="M75" s="12">
        <f t="shared" si="12"/>
        <v>11.464646464646465</v>
      </c>
      <c r="N75" s="12">
        <f t="shared" si="13"/>
        <v>37.454999999999998</v>
      </c>
      <c r="O75" s="2"/>
      <c r="P75" s="6">
        <f t="shared" si="4"/>
        <v>269</v>
      </c>
      <c r="Q75" s="12">
        <f t="shared" si="5"/>
        <v>200</v>
      </c>
      <c r="R75" s="12">
        <f t="shared" si="6"/>
        <v>250</v>
      </c>
      <c r="S75" s="12">
        <f t="shared" si="7"/>
        <v>300</v>
      </c>
    </row>
    <row r="76" spans="2:19" x14ac:dyDescent="0.3">
      <c r="B76" s="6">
        <f t="shared" si="8"/>
        <v>66</v>
      </c>
      <c r="C76" s="9">
        <v>255</v>
      </c>
      <c r="D76" s="6">
        <f t="shared" si="9"/>
        <v>14</v>
      </c>
      <c r="F76" s="6">
        <f t="shared" ref="F76:F110" si="14">IF(C76="","",C76)</f>
        <v>255</v>
      </c>
      <c r="G76" s="12">
        <f t="shared" ref="G76:G110" si="15">IF(C76="","",($C$111-$U$10*$D$111))</f>
        <v>224.14862626262624</v>
      </c>
      <c r="H76" s="12">
        <f t="shared" ref="H76:H110" si="16">IF(C76="","",$C$111)</f>
        <v>254.64</v>
      </c>
      <c r="I76" s="12">
        <f t="shared" ref="I76:I110" si="17">IF(C76="","",($C$111+$U$10*$D$111))</f>
        <v>285.13137373737374</v>
      </c>
      <c r="K76" s="6">
        <f t="shared" si="10"/>
        <v>14</v>
      </c>
      <c r="L76" s="12">
        <f t="shared" si="11"/>
        <v>0</v>
      </c>
      <c r="M76" s="12">
        <f t="shared" si="12"/>
        <v>11.464646464646465</v>
      </c>
      <c r="N76" s="12">
        <f t="shared" si="13"/>
        <v>37.454999999999998</v>
      </c>
      <c r="O76" s="2"/>
      <c r="P76" s="6">
        <f t="shared" ref="P76:P110" si="18">IF(C76="","",C76)</f>
        <v>255</v>
      </c>
      <c r="Q76" s="12">
        <f t="shared" ref="Q76:Q110" si="19">IF($C$4="","",$C$4)</f>
        <v>200</v>
      </c>
      <c r="R76" s="12">
        <f t="shared" ref="R76:R110" si="20">IF($C$5="","",$C$5)</f>
        <v>250</v>
      </c>
      <c r="S76" s="12">
        <f t="shared" ref="S76:S110" si="21">IF($C$6="","",$C$6)</f>
        <v>300</v>
      </c>
    </row>
    <row r="77" spans="2:19" x14ac:dyDescent="0.3">
      <c r="B77" s="6">
        <f t="shared" ref="B77:B110" si="22">IF(C77="","",B76+1)</f>
        <v>67</v>
      </c>
      <c r="C77" s="9">
        <v>260</v>
      </c>
      <c r="D77" s="6">
        <f t="shared" ref="D77:D110" si="23">IF(C76="","",ABS(C77-C76))</f>
        <v>5</v>
      </c>
      <c r="F77" s="6">
        <f t="shared" si="14"/>
        <v>260</v>
      </c>
      <c r="G77" s="12">
        <f t="shared" si="15"/>
        <v>224.14862626262624</v>
      </c>
      <c r="H77" s="12">
        <f t="shared" si="16"/>
        <v>254.64</v>
      </c>
      <c r="I77" s="12">
        <f t="shared" si="17"/>
        <v>285.13137373737374</v>
      </c>
      <c r="K77" s="6">
        <f t="shared" ref="K77:K110" si="24">IF(D77="","",D77)</f>
        <v>5</v>
      </c>
      <c r="L77" s="12">
        <f t="shared" ref="L77:L110" si="25">IF(K77="","",($U$11*$K$12))</f>
        <v>0</v>
      </c>
      <c r="M77" s="12">
        <f t="shared" ref="M77:M110" si="26">IF(C77="","",$D$111)</f>
        <v>11.464646464646465</v>
      </c>
      <c r="N77" s="12">
        <f t="shared" ref="N77:N110" si="27">IF(C77="","",($U$12*$D$111))</f>
        <v>37.454999999999998</v>
      </c>
      <c r="O77" s="2"/>
      <c r="P77" s="6">
        <f t="shared" si="18"/>
        <v>260</v>
      </c>
      <c r="Q77" s="12">
        <f t="shared" si="19"/>
        <v>200</v>
      </c>
      <c r="R77" s="12">
        <f t="shared" si="20"/>
        <v>250</v>
      </c>
      <c r="S77" s="12">
        <f t="shared" si="21"/>
        <v>300</v>
      </c>
    </row>
    <row r="78" spans="2:19" x14ac:dyDescent="0.3">
      <c r="B78" s="6">
        <f t="shared" si="22"/>
        <v>68</v>
      </c>
      <c r="C78" s="9">
        <v>258</v>
      </c>
      <c r="D78" s="6">
        <f t="shared" si="23"/>
        <v>2</v>
      </c>
      <c r="F78" s="6">
        <f t="shared" si="14"/>
        <v>258</v>
      </c>
      <c r="G78" s="12">
        <f t="shared" si="15"/>
        <v>224.14862626262624</v>
      </c>
      <c r="H78" s="12">
        <f t="shared" si="16"/>
        <v>254.64</v>
      </c>
      <c r="I78" s="12">
        <f t="shared" si="17"/>
        <v>285.13137373737374</v>
      </c>
      <c r="K78" s="6">
        <f t="shared" si="24"/>
        <v>2</v>
      </c>
      <c r="L78" s="12">
        <f t="shared" si="25"/>
        <v>0</v>
      </c>
      <c r="M78" s="12">
        <f t="shared" si="26"/>
        <v>11.464646464646465</v>
      </c>
      <c r="N78" s="12">
        <f t="shared" si="27"/>
        <v>37.454999999999998</v>
      </c>
      <c r="O78" s="2"/>
      <c r="P78" s="6">
        <f t="shared" si="18"/>
        <v>258</v>
      </c>
      <c r="Q78" s="12">
        <f t="shared" si="19"/>
        <v>200</v>
      </c>
      <c r="R78" s="12">
        <f t="shared" si="20"/>
        <v>250</v>
      </c>
      <c r="S78" s="12">
        <f t="shared" si="21"/>
        <v>300</v>
      </c>
    </row>
    <row r="79" spans="2:19" x14ac:dyDescent="0.3">
      <c r="B79" s="6">
        <f t="shared" si="22"/>
        <v>69</v>
      </c>
      <c r="C79" s="9">
        <v>259</v>
      </c>
      <c r="D79" s="6">
        <f t="shared" si="23"/>
        <v>1</v>
      </c>
      <c r="F79" s="6">
        <f t="shared" si="14"/>
        <v>259</v>
      </c>
      <c r="G79" s="12">
        <f t="shared" si="15"/>
        <v>224.14862626262624</v>
      </c>
      <c r="H79" s="12">
        <f t="shared" si="16"/>
        <v>254.64</v>
      </c>
      <c r="I79" s="12">
        <f t="shared" si="17"/>
        <v>285.13137373737374</v>
      </c>
      <c r="K79" s="6">
        <f t="shared" si="24"/>
        <v>1</v>
      </c>
      <c r="L79" s="12">
        <f t="shared" si="25"/>
        <v>0</v>
      </c>
      <c r="M79" s="12">
        <f t="shared" si="26"/>
        <v>11.464646464646465</v>
      </c>
      <c r="N79" s="12">
        <f t="shared" si="27"/>
        <v>37.454999999999998</v>
      </c>
      <c r="O79" s="2"/>
      <c r="P79" s="6">
        <f t="shared" si="18"/>
        <v>259</v>
      </c>
      <c r="Q79" s="12">
        <f t="shared" si="19"/>
        <v>200</v>
      </c>
      <c r="R79" s="12">
        <f t="shared" si="20"/>
        <v>250</v>
      </c>
      <c r="S79" s="12">
        <f t="shared" si="21"/>
        <v>300</v>
      </c>
    </row>
    <row r="80" spans="2:19" x14ac:dyDescent="0.3">
      <c r="B80" s="6">
        <f t="shared" si="22"/>
        <v>70</v>
      </c>
      <c r="C80" s="9">
        <v>237</v>
      </c>
      <c r="D80" s="6">
        <f t="shared" si="23"/>
        <v>22</v>
      </c>
      <c r="F80" s="6">
        <f t="shared" si="14"/>
        <v>237</v>
      </c>
      <c r="G80" s="12">
        <f t="shared" si="15"/>
        <v>224.14862626262624</v>
      </c>
      <c r="H80" s="12">
        <f t="shared" si="16"/>
        <v>254.64</v>
      </c>
      <c r="I80" s="12">
        <f t="shared" si="17"/>
        <v>285.13137373737374</v>
      </c>
      <c r="K80" s="6">
        <f t="shared" si="24"/>
        <v>22</v>
      </c>
      <c r="L80" s="12">
        <f t="shared" si="25"/>
        <v>0</v>
      </c>
      <c r="M80" s="12">
        <f t="shared" si="26"/>
        <v>11.464646464646465</v>
      </c>
      <c r="N80" s="12">
        <f t="shared" si="27"/>
        <v>37.454999999999998</v>
      </c>
      <c r="O80" s="2"/>
      <c r="P80" s="6">
        <f t="shared" si="18"/>
        <v>237</v>
      </c>
      <c r="Q80" s="12">
        <f t="shared" si="19"/>
        <v>200</v>
      </c>
      <c r="R80" s="12">
        <f t="shared" si="20"/>
        <v>250</v>
      </c>
      <c r="S80" s="12">
        <f t="shared" si="21"/>
        <v>300</v>
      </c>
    </row>
    <row r="81" spans="2:19" x14ac:dyDescent="0.3">
      <c r="B81" s="6">
        <f t="shared" si="22"/>
        <v>71</v>
      </c>
      <c r="C81" s="9">
        <v>245</v>
      </c>
      <c r="D81" s="6">
        <f t="shared" si="23"/>
        <v>8</v>
      </c>
      <c r="F81" s="6">
        <f t="shared" si="14"/>
        <v>245</v>
      </c>
      <c r="G81" s="12">
        <f t="shared" si="15"/>
        <v>224.14862626262624</v>
      </c>
      <c r="H81" s="12">
        <f t="shared" si="16"/>
        <v>254.64</v>
      </c>
      <c r="I81" s="12">
        <f t="shared" si="17"/>
        <v>285.13137373737374</v>
      </c>
      <c r="K81" s="6">
        <f t="shared" si="24"/>
        <v>8</v>
      </c>
      <c r="L81" s="12">
        <f t="shared" si="25"/>
        <v>0</v>
      </c>
      <c r="M81" s="12">
        <f t="shared" si="26"/>
        <v>11.464646464646465</v>
      </c>
      <c r="N81" s="12">
        <f t="shared" si="27"/>
        <v>37.454999999999998</v>
      </c>
      <c r="O81" s="2"/>
      <c r="P81" s="6">
        <f t="shared" si="18"/>
        <v>245</v>
      </c>
      <c r="Q81" s="12">
        <f t="shared" si="19"/>
        <v>200</v>
      </c>
      <c r="R81" s="12">
        <f t="shared" si="20"/>
        <v>250</v>
      </c>
      <c r="S81" s="12">
        <f t="shared" si="21"/>
        <v>300</v>
      </c>
    </row>
    <row r="82" spans="2:19" x14ac:dyDescent="0.3">
      <c r="B82" s="6">
        <f t="shared" si="22"/>
        <v>72</v>
      </c>
      <c r="C82" s="9">
        <v>255</v>
      </c>
      <c r="D82" s="6">
        <f t="shared" si="23"/>
        <v>10</v>
      </c>
      <c r="F82" s="6">
        <f t="shared" si="14"/>
        <v>255</v>
      </c>
      <c r="G82" s="12">
        <f t="shared" si="15"/>
        <v>224.14862626262624</v>
      </c>
      <c r="H82" s="12">
        <f t="shared" si="16"/>
        <v>254.64</v>
      </c>
      <c r="I82" s="12">
        <f t="shared" si="17"/>
        <v>285.13137373737374</v>
      </c>
      <c r="K82" s="6">
        <f t="shared" si="24"/>
        <v>10</v>
      </c>
      <c r="L82" s="12">
        <f t="shared" si="25"/>
        <v>0</v>
      </c>
      <c r="M82" s="12">
        <f t="shared" si="26"/>
        <v>11.464646464646465</v>
      </c>
      <c r="N82" s="12">
        <f t="shared" si="27"/>
        <v>37.454999999999998</v>
      </c>
      <c r="O82" s="2"/>
      <c r="P82" s="6">
        <f t="shared" si="18"/>
        <v>255</v>
      </c>
      <c r="Q82" s="12">
        <f t="shared" si="19"/>
        <v>200</v>
      </c>
      <c r="R82" s="12">
        <f t="shared" si="20"/>
        <v>250</v>
      </c>
      <c r="S82" s="12">
        <f t="shared" si="21"/>
        <v>300</v>
      </c>
    </row>
    <row r="83" spans="2:19" x14ac:dyDescent="0.3">
      <c r="B83" s="6">
        <f t="shared" si="22"/>
        <v>73</v>
      </c>
      <c r="C83" s="9">
        <v>229</v>
      </c>
      <c r="D83" s="6">
        <f t="shared" si="23"/>
        <v>26</v>
      </c>
      <c r="F83" s="6">
        <f t="shared" si="14"/>
        <v>229</v>
      </c>
      <c r="G83" s="12">
        <f t="shared" si="15"/>
        <v>224.14862626262624</v>
      </c>
      <c r="H83" s="12">
        <f t="shared" si="16"/>
        <v>254.64</v>
      </c>
      <c r="I83" s="12">
        <f t="shared" si="17"/>
        <v>285.13137373737374</v>
      </c>
      <c r="K83" s="6">
        <f t="shared" si="24"/>
        <v>26</v>
      </c>
      <c r="L83" s="12">
        <f t="shared" si="25"/>
        <v>0</v>
      </c>
      <c r="M83" s="12">
        <f t="shared" si="26"/>
        <v>11.464646464646465</v>
      </c>
      <c r="N83" s="12">
        <f t="shared" si="27"/>
        <v>37.454999999999998</v>
      </c>
      <c r="O83" s="2"/>
      <c r="P83" s="6">
        <f t="shared" si="18"/>
        <v>229</v>
      </c>
      <c r="Q83" s="12">
        <f t="shared" si="19"/>
        <v>200</v>
      </c>
      <c r="R83" s="12">
        <f t="shared" si="20"/>
        <v>250</v>
      </c>
      <c r="S83" s="12">
        <f t="shared" si="21"/>
        <v>300</v>
      </c>
    </row>
    <row r="84" spans="2:19" x14ac:dyDescent="0.3">
      <c r="B84" s="6">
        <f t="shared" si="22"/>
        <v>74</v>
      </c>
      <c r="C84" s="9">
        <v>253</v>
      </c>
      <c r="D84" s="6">
        <f t="shared" si="23"/>
        <v>24</v>
      </c>
      <c r="F84" s="6">
        <f t="shared" si="14"/>
        <v>253</v>
      </c>
      <c r="G84" s="12">
        <f t="shared" si="15"/>
        <v>224.14862626262624</v>
      </c>
      <c r="H84" s="12">
        <f t="shared" si="16"/>
        <v>254.64</v>
      </c>
      <c r="I84" s="12">
        <f t="shared" si="17"/>
        <v>285.13137373737374</v>
      </c>
      <c r="K84" s="6">
        <f t="shared" si="24"/>
        <v>24</v>
      </c>
      <c r="L84" s="12">
        <f t="shared" si="25"/>
        <v>0</v>
      </c>
      <c r="M84" s="12">
        <f t="shared" si="26"/>
        <v>11.464646464646465</v>
      </c>
      <c r="N84" s="12">
        <f t="shared" si="27"/>
        <v>37.454999999999998</v>
      </c>
      <c r="O84" s="2"/>
      <c r="P84" s="6">
        <f t="shared" si="18"/>
        <v>253</v>
      </c>
      <c r="Q84" s="12">
        <f t="shared" si="19"/>
        <v>200</v>
      </c>
      <c r="R84" s="12">
        <f t="shared" si="20"/>
        <v>250</v>
      </c>
      <c r="S84" s="12">
        <f t="shared" si="21"/>
        <v>300</v>
      </c>
    </row>
    <row r="85" spans="2:19" x14ac:dyDescent="0.3">
      <c r="B85" s="6">
        <f t="shared" si="22"/>
        <v>75</v>
      </c>
      <c r="C85" s="9">
        <v>245</v>
      </c>
      <c r="D85" s="6">
        <f t="shared" si="23"/>
        <v>8</v>
      </c>
      <c r="F85" s="6">
        <f t="shared" si="14"/>
        <v>245</v>
      </c>
      <c r="G85" s="12">
        <f t="shared" si="15"/>
        <v>224.14862626262624</v>
      </c>
      <c r="H85" s="12">
        <f t="shared" si="16"/>
        <v>254.64</v>
      </c>
      <c r="I85" s="12">
        <f t="shared" si="17"/>
        <v>285.13137373737374</v>
      </c>
      <c r="K85" s="6">
        <f t="shared" si="24"/>
        <v>8</v>
      </c>
      <c r="L85" s="12">
        <f t="shared" si="25"/>
        <v>0</v>
      </c>
      <c r="M85" s="12">
        <f t="shared" si="26"/>
        <v>11.464646464646465</v>
      </c>
      <c r="N85" s="12">
        <f t="shared" si="27"/>
        <v>37.454999999999998</v>
      </c>
      <c r="O85" s="2"/>
      <c r="P85" s="6">
        <f t="shared" si="18"/>
        <v>245</v>
      </c>
      <c r="Q85" s="12">
        <f t="shared" si="19"/>
        <v>200</v>
      </c>
      <c r="R85" s="12">
        <f t="shared" si="20"/>
        <v>250</v>
      </c>
      <c r="S85" s="12">
        <f t="shared" si="21"/>
        <v>300</v>
      </c>
    </row>
    <row r="86" spans="2:19" x14ac:dyDescent="0.3">
      <c r="B86" s="6">
        <f t="shared" si="22"/>
        <v>76</v>
      </c>
      <c r="C86" s="9">
        <v>256</v>
      </c>
      <c r="D86" s="6">
        <f t="shared" si="23"/>
        <v>11</v>
      </c>
      <c r="F86" s="6">
        <f t="shared" si="14"/>
        <v>256</v>
      </c>
      <c r="G86" s="12">
        <f t="shared" si="15"/>
        <v>224.14862626262624</v>
      </c>
      <c r="H86" s="12">
        <f t="shared" si="16"/>
        <v>254.64</v>
      </c>
      <c r="I86" s="12">
        <f t="shared" si="17"/>
        <v>285.13137373737374</v>
      </c>
      <c r="K86" s="6">
        <f t="shared" si="24"/>
        <v>11</v>
      </c>
      <c r="L86" s="12">
        <f t="shared" si="25"/>
        <v>0</v>
      </c>
      <c r="M86" s="12">
        <f t="shared" si="26"/>
        <v>11.464646464646465</v>
      </c>
      <c r="N86" s="12">
        <f t="shared" si="27"/>
        <v>37.454999999999998</v>
      </c>
      <c r="O86" s="2"/>
      <c r="P86" s="6">
        <f t="shared" si="18"/>
        <v>256</v>
      </c>
      <c r="Q86" s="12">
        <f t="shared" si="19"/>
        <v>200</v>
      </c>
      <c r="R86" s="12">
        <f t="shared" si="20"/>
        <v>250</v>
      </c>
      <c r="S86" s="12">
        <f t="shared" si="21"/>
        <v>300</v>
      </c>
    </row>
    <row r="87" spans="2:19" x14ac:dyDescent="0.3">
      <c r="B87" s="6">
        <f t="shared" si="22"/>
        <v>77</v>
      </c>
      <c r="C87" s="9">
        <v>255</v>
      </c>
      <c r="D87" s="6">
        <f t="shared" si="23"/>
        <v>1</v>
      </c>
      <c r="F87" s="6">
        <f t="shared" si="14"/>
        <v>255</v>
      </c>
      <c r="G87" s="12">
        <f t="shared" si="15"/>
        <v>224.14862626262624</v>
      </c>
      <c r="H87" s="12">
        <f t="shared" si="16"/>
        <v>254.64</v>
      </c>
      <c r="I87" s="12">
        <f t="shared" si="17"/>
        <v>285.13137373737374</v>
      </c>
      <c r="K87" s="6">
        <f t="shared" si="24"/>
        <v>1</v>
      </c>
      <c r="L87" s="12">
        <f t="shared" si="25"/>
        <v>0</v>
      </c>
      <c r="M87" s="12">
        <f t="shared" si="26"/>
        <v>11.464646464646465</v>
      </c>
      <c r="N87" s="12">
        <f t="shared" si="27"/>
        <v>37.454999999999998</v>
      </c>
      <c r="O87" s="2"/>
      <c r="P87" s="6">
        <f t="shared" si="18"/>
        <v>255</v>
      </c>
      <c r="Q87" s="12">
        <f t="shared" si="19"/>
        <v>200</v>
      </c>
      <c r="R87" s="12">
        <f t="shared" si="20"/>
        <v>250</v>
      </c>
      <c r="S87" s="12">
        <f t="shared" si="21"/>
        <v>300</v>
      </c>
    </row>
    <row r="88" spans="2:19" x14ac:dyDescent="0.3">
      <c r="B88" s="6">
        <f t="shared" si="22"/>
        <v>78</v>
      </c>
      <c r="C88" s="9">
        <v>251</v>
      </c>
      <c r="D88" s="6">
        <f t="shared" si="23"/>
        <v>4</v>
      </c>
      <c r="F88" s="6">
        <f t="shared" si="14"/>
        <v>251</v>
      </c>
      <c r="G88" s="12">
        <f t="shared" si="15"/>
        <v>224.14862626262624</v>
      </c>
      <c r="H88" s="12">
        <f t="shared" si="16"/>
        <v>254.64</v>
      </c>
      <c r="I88" s="12">
        <f t="shared" si="17"/>
        <v>285.13137373737374</v>
      </c>
      <c r="K88" s="6">
        <f t="shared" si="24"/>
        <v>4</v>
      </c>
      <c r="L88" s="12">
        <f t="shared" si="25"/>
        <v>0</v>
      </c>
      <c r="M88" s="12">
        <f t="shared" si="26"/>
        <v>11.464646464646465</v>
      </c>
      <c r="N88" s="12">
        <f t="shared" si="27"/>
        <v>37.454999999999998</v>
      </c>
      <c r="O88" s="2"/>
      <c r="P88" s="6">
        <f t="shared" si="18"/>
        <v>251</v>
      </c>
      <c r="Q88" s="12">
        <f t="shared" si="19"/>
        <v>200</v>
      </c>
      <c r="R88" s="12">
        <f t="shared" si="20"/>
        <v>250</v>
      </c>
      <c r="S88" s="12">
        <f t="shared" si="21"/>
        <v>300</v>
      </c>
    </row>
    <row r="89" spans="2:19" x14ac:dyDescent="0.3">
      <c r="B89" s="6">
        <f t="shared" si="22"/>
        <v>79</v>
      </c>
      <c r="C89" s="9">
        <v>251</v>
      </c>
      <c r="D89" s="6">
        <f t="shared" si="23"/>
        <v>0</v>
      </c>
      <c r="F89" s="6">
        <f t="shared" si="14"/>
        <v>251</v>
      </c>
      <c r="G89" s="12">
        <f t="shared" si="15"/>
        <v>224.14862626262624</v>
      </c>
      <c r="H89" s="12">
        <f t="shared" si="16"/>
        <v>254.64</v>
      </c>
      <c r="I89" s="12">
        <f t="shared" si="17"/>
        <v>285.13137373737374</v>
      </c>
      <c r="K89" s="6">
        <f t="shared" si="24"/>
        <v>0</v>
      </c>
      <c r="L89" s="12">
        <f t="shared" si="25"/>
        <v>0</v>
      </c>
      <c r="M89" s="12">
        <f t="shared" si="26"/>
        <v>11.464646464646465</v>
      </c>
      <c r="N89" s="12">
        <f t="shared" si="27"/>
        <v>37.454999999999998</v>
      </c>
      <c r="O89" s="2"/>
      <c r="P89" s="6">
        <f t="shared" si="18"/>
        <v>251</v>
      </c>
      <c r="Q89" s="12">
        <f t="shared" si="19"/>
        <v>200</v>
      </c>
      <c r="R89" s="12">
        <f t="shared" si="20"/>
        <v>250</v>
      </c>
      <c r="S89" s="12">
        <f t="shared" si="21"/>
        <v>300</v>
      </c>
    </row>
    <row r="90" spans="2:19" x14ac:dyDescent="0.3">
      <c r="B90" s="6">
        <f t="shared" si="22"/>
        <v>80</v>
      </c>
      <c r="C90" s="9">
        <v>260</v>
      </c>
      <c r="D90" s="6">
        <f t="shared" si="23"/>
        <v>9</v>
      </c>
      <c r="F90" s="6">
        <f t="shared" si="14"/>
        <v>260</v>
      </c>
      <c r="G90" s="12">
        <f t="shared" si="15"/>
        <v>224.14862626262624</v>
      </c>
      <c r="H90" s="12">
        <f t="shared" si="16"/>
        <v>254.64</v>
      </c>
      <c r="I90" s="12">
        <f t="shared" si="17"/>
        <v>285.13137373737374</v>
      </c>
      <c r="K90" s="6">
        <f t="shared" si="24"/>
        <v>9</v>
      </c>
      <c r="L90" s="12">
        <f t="shared" si="25"/>
        <v>0</v>
      </c>
      <c r="M90" s="12">
        <f t="shared" si="26"/>
        <v>11.464646464646465</v>
      </c>
      <c r="N90" s="12">
        <f t="shared" si="27"/>
        <v>37.454999999999998</v>
      </c>
      <c r="O90" s="2"/>
      <c r="P90" s="6">
        <f t="shared" si="18"/>
        <v>260</v>
      </c>
      <c r="Q90" s="12">
        <f t="shared" si="19"/>
        <v>200</v>
      </c>
      <c r="R90" s="12">
        <f t="shared" si="20"/>
        <v>250</v>
      </c>
      <c r="S90" s="12">
        <f t="shared" si="21"/>
        <v>300</v>
      </c>
    </row>
    <row r="91" spans="2:19" x14ac:dyDescent="0.3">
      <c r="B91" s="6">
        <f t="shared" si="22"/>
        <v>81</v>
      </c>
      <c r="C91" s="9">
        <v>266</v>
      </c>
      <c r="D91" s="6">
        <f t="shared" si="23"/>
        <v>6</v>
      </c>
      <c r="F91" s="6">
        <f t="shared" si="14"/>
        <v>266</v>
      </c>
      <c r="G91" s="12">
        <f t="shared" si="15"/>
        <v>224.14862626262624</v>
      </c>
      <c r="H91" s="12">
        <f t="shared" si="16"/>
        <v>254.64</v>
      </c>
      <c r="I91" s="12">
        <f t="shared" si="17"/>
        <v>285.13137373737374</v>
      </c>
      <c r="K91" s="6">
        <f t="shared" si="24"/>
        <v>6</v>
      </c>
      <c r="L91" s="12">
        <f t="shared" si="25"/>
        <v>0</v>
      </c>
      <c r="M91" s="12">
        <f t="shared" si="26"/>
        <v>11.464646464646465</v>
      </c>
      <c r="N91" s="12">
        <f t="shared" si="27"/>
        <v>37.454999999999998</v>
      </c>
      <c r="O91" s="2"/>
      <c r="P91" s="6">
        <f t="shared" si="18"/>
        <v>266</v>
      </c>
      <c r="Q91" s="12">
        <f t="shared" si="19"/>
        <v>200</v>
      </c>
      <c r="R91" s="12">
        <f t="shared" si="20"/>
        <v>250</v>
      </c>
      <c r="S91" s="12">
        <f t="shared" si="21"/>
        <v>300</v>
      </c>
    </row>
    <row r="92" spans="2:19" x14ac:dyDescent="0.3">
      <c r="B92" s="6">
        <f t="shared" si="22"/>
        <v>82</v>
      </c>
      <c r="C92" s="9">
        <v>238</v>
      </c>
      <c r="D92" s="6">
        <f t="shared" si="23"/>
        <v>28</v>
      </c>
      <c r="F92" s="6">
        <f t="shared" si="14"/>
        <v>238</v>
      </c>
      <c r="G92" s="12">
        <f t="shared" si="15"/>
        <v>224.14862626262624</v>
      </c>
      <c r="H92" s="12">
        <f t="shared" si="16"/>
        <v>254.64</v>
      </c>
      <c r="I92" s="12">
        <f t="shared" si="17"/>
        <v>285.13137373737374</v>
      </c>
      <c r="K92" s="6">
        <f t="shared" si="24"/>
        <v>28</v>
      </c>
      <c r="L92" s="12">
        <f t="shared" si="25"/>
        <v>0</v>
      </c>
      <c r="M92" s="12">
        <f t="shared" si="26"/>
        <v>11.464646464646465</v>
      </c>
      <c r="N92" s="12">
        <f t="shared" si="27"/>
        <v>37.454999999999998</v>
      </c>
      <c r="O92" s="2"/>
      <c r="P92" s="6">
        <f t="shared" si="18"/>
        <v>238</v>
      </c>
      <c r="Q92" s="12">
        <f t="shared" si="19"/>
        <v>200</v>
      </c>
      <c r="R92" s="12">
        <f t="shared" si="20"/>
        <v>250</v>
      </c>
      <c r="S92" s="12">
        <f t="shared" si="21"/>
        <v>300</v>
      </c>
    </row>
    <row r="93" spans="2:19" x14ac:dyDescent="0.3">
      <c r="B93" s="6">
        <f t="shared" si="22"/>
        <v>83</v>
      </c>
      <c r="C93" s="9">
        <v>255</v>
      </c>
      <c r="D93" s="6">
        <f t="shared" si="23"/>
        <v>17</v>
      </c>
      <c r="F93" s="6">
        <f t="shared" si="14"/>
        <v>255</v>
      </c>
      <c r="G93" s="12">
        <f t="shared" si="15"/>
        <v>224.14862626262624</v>
      </c>
      <c r="H93" s="12">
        <f t="shared" si="16"/>
        <v>254.64</v>
      </c>
      <c r="I93" s="12">
        <f t="shared" si="17"/>
        <v>285.13137373737374</v>
      </c>
      <c r="K93" s="6">
        <f t="shared" si="24"/>
        <v>17</v>
      </c>
      <c r="L93" s="12">
        <f t="shared" si="25"/>
        <v>0</v>
      </c>
      <c r="M93" s="12">
        <f t="shared" si="26"/>
        <v>11.464646464646465</v>
      </c>
      <c r="N93" s="12">
        <f t="shared" si="27"/>
        <v>37.454999999999998</v>
      </c>
      <c r="O93" s="2"/>
      <c r="P93" s="6">
        <f t="shared" si="18"/>
        <v>255</v>
      </c>
      <c r="Q93" s="12">
        <f t="shared" si="19"/>
        <v>200</v>
      </c>
      <c r="R93" s="12">
        <f t="shared" si="20"/>
        <v>250</v>
      </c>
      <c r="S93" s="12">
        <f t="shared" si="21"/>
        <v>300</v>
      </c>
    </row>
    <row r="94" spans="2:19" x14ac:dyDescent="0.3">
      <c r="B94" s="6">
        <f t="shared" si="22"/>
        <v>84</v>
      </c>
      <c r="C94" s="9">
        <v>256</v>
      </c>
      <c r="D94" s="6">
        <f t="shared" si="23"/>
        <v>1</v>
      </c>
      <c r="F94" s="6">
        <f t="shared" si="14"/>
        <v>256</v>
      </c>
      <c r="G94" s="12">
        <f t="shared" si="15"/>
        <v>224.14862626262624</v>
      </c>
      <c r="H94" s="12">
        <f t="shared" si="16"/>
        <v>254.64</v>
      </c>
      <c r="I94" s="12">
        <f t="shared" si="17"/>
        <v>285.13137373737374</v>
      </c>
      <c r="K94" s="6">
        <f t="shared" si="24"/>
        <v>1</v>
      </c>
      <c r="L94" s="12">
        <f t="shared" si="25"/>
        <v>0</v>
      </c>
      <c r="M94" s="12">
        <f t="shared" si="26"/>
        <v>11.464646464646465</v>
      </c>
      <c r="N94" s="12">
        <f t="shared" si="27"/>
        <v>37.454999999999998</v>
      </c>
      <c r="O94" s="2"/>
      <c r="P94" s="6">
        <f t="shared" si="18"/>
        <v>256</v>
      </c>
      <c r="Q94" s="12">
        <f t="shared" si="19"/>
        <v>200</v>
      </c>
      <c r="R94" s="12">
        <f t="shared" si="20"/>
        <v>250</v>
      </c>
      <c r="S94" s="12">
        <f t="shared" si="21"/>
        <v>300</v>
      </c>
    </row>
    <row r="95" spans="2:19" x14ac:dyDescent="0.3">
      <c r="B95" s="6">
        <f t="shared" si="22"/>
        <v>85</v>
      </c>
      <c r="C95" s="9">
        <v>261</v>
      </c>
      <c r="D95" s="6">
        <f t="shared" si="23"/>
        <v>5</v>
      </c>
      <c r="F95" s="6">
        <f t="shared" si="14"/>
        <v>261</v>
      </c>
      <c r="G95" s="12">
        <f t="shared" si="15"/>
        <v>224.14862626262624</v>
      </c>
      <c r="H95" s="12">
        <f t="shared" si="16"/>
        <v>254.64</v>
      </c>
      <c r="I95" s="12">
        <f t="shared" si="17"/>
        <v>285.13137373737374</v>
      </c>
      <c r="K95" s="6">
        <f t="shared" si="24"/>
        <v>5</v>
      </c>
      <c r="L95" s="12">
        <f t="shared" si="25"/>
        <v>0</v>
      </c>
      <c r="M95" s="12">
        <f t="shared" si="26"/>
        <v>11.464646464646465</v>
      </c>
      <c r="N95" s="12">
        <f t="shared" si="27"/>
        <v>37.454999999999998</v>
      </c>
      <c r="O95" s="2"/>
      <c r="P95" s="6">
        <f t="shared" si="18"/>
        <v>261</v>
      </c>
      <c r="Q95" s="12">
        <f t="shared" si="19"/>
        <v>200</v>
      </c>
      <c r="R95" s="12">
        <f t="shared" si="20"/>
        <v>250</v>
      </c>
      <c r="S95" s="12">
        <f t="shared" si="21"/>
        <v>300</v>
      </c>
    </row>
    <row r="96" spans="2:19" x14ac:dyDescent="0.3">
      <c r="B96" s="6">
        <f t="shared" si="22"/>
        <v>86</v>
      </c>
      <c r="C96" s="9">
        <v>245</v>
      </c>
      <c r="D96" s="6">
        <f t="shared" si="23"/>
        <v>16</v>
      </c>
      <c r="F96" s="6">
        <f t="shared" si="14"/>
        <v>245</v>
      </c>
      <c r="G96" s="12">
        <f t="shared" si="15"/>
        <v>224.14862626262624</v>
      </c>
      <c r="H96" s="12">
        <f t="shared" si="16"/>
        <v>254.64</v>
      </c>
      <c r="I96" s="12">
        <f t="shared" si="17"/>
        <v>285.13137373737374</v>
      </c>
      <c r="K96" s="6">
        <f t="shared" si="24"/>
        <v>16</v>
      </c>
      <c r="L96" s="12">
        <f t="shared" si="25"/>
        <v>0</v>
      </c>
      <c r="M96" s="12">
        <f t="shared" si="26"/>
        <v>11.464646464646465</v>
      </c>
      <c r="N96" s="12">
        <f t="shared" si="27"/>
        <v>37.454999999999998</v>
      </c>
      <c r="O96" s="2"/>
      <c r="P96" s="6">
        <f t="shared" si="18"/>
        <v>245</v>
      </c>
      <c r="Q96" s="12">
        <f t="shared" si="19"/>
        <v>200</v>
      </c>
      <c r="R96" s="12">
        <f t="shared" si="20"/>
        <v>250</v>
      </c>
      <c r="S96" s="12">
        <f t="shared" si="21"/>
        <v>300</v>
      </c>
    </row>
    <row r="97" spans="1:19" x14ac:dyDescent="0.3">
      <c r="B97" s="6">
        <f t="shared" si="22"/>
        <v>87</v>
      </c>
      <c r="C97" s="9">
        <v>257</v>
      </c>
      <c r="D97" s="6">
        <f t="shared" si="23"/>
        <v>12</v>
      </c>
      <c r="F97" s="6">
        <f t="shared" si="14"/>
        <v>257</v>
      </c>
      <c r="G97" s="12">
        <f t="shared" si="15"/>
        <v>224.14862626262624</v>
      </c>
      <c r="H97" s="12">
        <f t="shared" si="16"/>
        <v>254.64</v>
      </c>
      <c r="I97" s="12">
        <f t="shared" si="17"/>
        <v>285.13137373737374</v>
      </c>
      <c r="K97" s="6">
        <f t="shared" si="24"/>
        <v>12</v>
      </c>
      <c r="L97" s="12">
        <f t="shared" si="25"/>
        <v>0</v>
      </c>
      <c r="M97" s="12">
        <f t="shared" si="26"/>
        <v>11.464646464646465</v>
      </c>
      <c r="N97" s="12">
        <f t="shared" si="27"/>
        <v>37.454999999999998</v>
      </c>
      <c r="O97" s="2"/>
      <c r="P97" s="6">
        <f t="shared" si="18"/>
        <v>257</v>
      </c>
      <c r="Q97" s="12">
        <f t="shared" si="19"/>
        <v>200</v>
      </c>
      <c r="R97" s="12">
        <f t="shared" si="20"/>
        <v>250</v>
      </c>
      <c r="S97" s="12">
        <f t="shared" si="21"/>
        <v>300</v>
      </c>
    </row>
    <row r="98" spans="1:19" x14ac:dyDescent="0.3">
      <c r="B98" s="6">
        <f t="shared" si="22"/>
        <v>88</v>
      </c>
      <c r="C98" s="9">
        <v>262</v>
      </c>
      <c r="D98" s="6">
        <f t="shared" si="23"/>
        <v>5</v>
      </c>
      <c r="F98" s="6">
        <f t="shared" si="14"/>
        <v>262</v>
      </c>
      <c r="G98" s="12">
        <f t="shared" si="15"/>
        <v>224.14862626262624</v>
      </c>
      <c r="H98" s="12">
        <f t="shared" si="16"/>
        <v>254.64</v>
      </c>
      <c r="I98" s="12">
        <f t="shared" si="17"/>
        <v>285.13137373737374</v>
      </c>
      <c r="K98" s="6">
        <f t="shared" si="24"/>
        <v>5</v>
      </c>
      <c r="L98" s="12">
        <f t="shared" si="25"/>
        <v>0</v>
      </c>
      <c r="M98" s="12">
        <f t="shared" si="26"/>
        <v>11.464646464646465</v>
      </c>
      <c r="N98" s="12">
        <f t="shared" si="27"/>
        <v>37.454999999999998</v>
      </c>
      <c r="O98" s="2"/>
      <c r="P98" s="6">
        <f t="shared" si="18"/>
        <v>262</v>
      </c>
      <c r="Q98" s="12">
        <f t="shared" si="19"/>
        <v>200</v>
      </c>
      <c r="R98" s="12">
        <f t="shared" si="20"/>
        <v>250</v>
      </c>
      <c r="S98" s="12">
        <f t="shared" si="21"/>
        <v>300</v>
      </c>
    </row>
    <row r="99" spans="1:19" x14ac:dyDescent="0.3">
      <c r="B99" s="6">
        <f t="shared" si="22"/>
        <v>89</v>
      </c>
      <c r="C99" s="9">
        <v>258</v>
      </c>
      <c r="D99" s="6">
        <f t="shared" si="23"/>
        <v>4</v>
      </c>
      <c r="F99" s="6">
        <f t="shared" si="14"/>
        <v>258</v>
      </c>
      <c r="G99" s="12">
        <f t="shared" si="15"/>
        <v>224.14862626262624</v>
      </c>
      <c r="H99" s="12">
        <f t="shared" si="16"/>
        <v>254.64</v>
      </c>
      <c r="I99" s="12">
        <f t="shared" si="17"/>
        <v>285.13137373737374</v>
      </c>
      <c r="K99" s="6">
        <f t="shared" si="24"/>
        <v>4</v>
      </c>
      <c r="L99" s="12">
        <f t="shared" si="25"/>
        <v>0</v>
      </c>
      <c r="M99" s="12">
        <f t="shared" si="26"/>
        <v>11.464646464646465</v>
      </c>
      <c r="N99" s="12">
        <f t="shared" si="27"/>
        <v>37.454999999999998</v>
      </c>
      <c r="O99" s="2"/>
      <c r="P99" s="6">
        <f t="shared" si="18"/>
        <v>258</v>
      </c>
      <c r="Q99" s="12">
        <f t="shared" si="19"/>
        <v>200</v>
      </c>
      <c r="R99" s="12">
        <f t="shared" si="20"/>
        <v>250</v>
      </c>
      <c r="S99" s="12">
        <f t="shared" si="21"/>
        <v>300</v>
      </c>
    </row>
    <row r="100" spans="1:19" x14ac:dyDescent="0.3">
      <c r="B100" s="6">
        <f t="shared" si="22"/>
        <v>90</v>
      </c>
      <c r="C100" s="9">
        <v>256</v>
      </c>
      <c r="D100" s="6">
        <f t="shared" si="23"/>
        <v>2</v>
      </c>
      <c r="F100" s="6">
        <f t="shared" si="14"/>
        <v>256</v>
      </c>
      <c r="G100" s="12">
        <f t="shared" si="15"/>
        <v>224.14862626262624</v>
      </c>
      <c r="H100" s="12">
        <f t="shared" si="16"/>
        <v>254.64</v>
      </c>
      <c r="I100" s="12">
        <f t="shared" si="17"/>
        <v>285.13137373737374</v>
      </c>
      <c r="K100" s="6">
        <f t="shared" si="24"/>
        <v>2</v>
      </c>
      <c r="L100" s="12">
        <f t="shared" si="25"/>
        <v>0</v>
      </c>
      <c r="M100" s="12">
        <f t="shared" si="26"/>
        <v>11.464646464646465</v>
      </c>
      <c r="N100" s="12">
        <f t="shared" si="27"/>
        <v>37.454999999999998</v>
      </c>
      <c r="O100" s="2"/>
      <c r="P100" s="6">
        <f t="shared" si="18"/>
        <v>256</v>
      </c>
      <c r="Q100" s="12">
        <f t="shared" si="19"/>
        <v>200</v>
      </c>
      <c r="R100" s="12">
        <f t="shared" si="20"/>
        <v>250</v>
      </c>
      <c r="S100" s="12">
        <f t="shared" si="21"/>
        <v>300</v>
      </c>
    </row>
    <row r="101" spans="1:19" x14ac:dyDescent="0.3">
      <c r="B101" s="6">
        <f t="shared" si="22"/>
        <v>91</v>
      </c>
      <c r="C101" s="9">
        <v>238</v>
      </c>
      <c r="D101" s="6">
        <f t="shared" si="23"/>
        <v>18</v>
      </c>
      <c r="F101" s="6">
        <f t="shared" si="14"/>
        <v>238</v>
      </c>
      <c r="G101" s="12">
        <f t="shared" si="15"/>
        <v>224.14862626262624</v>
      </c>
      <c r="H101" s="12">
        <f t="shared" si="16"/>
        <v>254.64</v>
      </c>
      <c r="I101" s="12">
        <f t="shared" si="17"/>
        <v>285.13137373737374</v>
      </c>
      <c r="K101" s="6">
        <f t="shared" si="24"/>
        <v>18</v>
      </c>
      <c r="L101" s="12">
        <f t="shared" si="25"/>
        <v>0</v>
      </c>
      <c r="M101" s="12">
        <f t="shared" si="26"/>
        <v>11.464646464646465</v>
      </c>
      <c r="N101" s="12">
        <f t="shared" si="27"/>
        <v>37.454999999999998</v>
      </c>
      <c r="O101" s="2"/>
      <c r="P101" s="6">
        <f t="shared" si="18"/>
        <v>238</v>
      </c>
      <c r="Q101" s="12">
        <f t="shared" si="19"/>
        <v>200</v>
      </c>
      <c r="R101" s="12">
        <f t="shared" si="20"/>
        <v>250</v>
      </c>
      <c r="S101" s="12">
        <f t="shared" si="21"/>
        <v>300</v>
      </c>
    </row>
    <row r="102" spans="1:19" x14ac:dyDescent="0.3">
      <c r="B102" s="6">
        <f t="shared" si="22"/>
        <v>92</v>
      </c>
      <c r="C102" s="9">
        <v>273</v>
      </c>
      <c r="D102" s="6">
        <f t="shared" si="23"/>
        <v>35</v>
      </c>
      <c r="F102" s="6">
        <f t="shared" si="14"/>
        <v>273</v>
      </c>
      <c r="G102" s="12">
        <f t="shared" si="15"/>
        <v>224.14862626262624</v>
      </c>
      <c r="H102" s="12">
        <f t="shared" si="16"/>
        <v>254.64</v>
      </c>
      <c r="I102" s="12">
        <f t="shared" si="17"/>
        <v>285.13137373737374</v>
      </c>
      <c r="K102" s="6">
        <f t="shared" si="24"/>
        <v>35</v>
      </c>
      <c r="L102" s="12">
        <f t="shared" si="25"/>
        <v>0</v>
      </c>
      <c r="M102" s="12">
        <f t="shared" si="26"/>
        <v>11.464646464646465</v>
      </c>
      <c r="N102" s="12">
        <f t="shared" si="27"/>
        <v>37.454999999999998</v>
      </c>
      <c r="O102" s="2"/>
      <c r="P102" s="6">
        <f t="shared" si="18"/>
        <v>273</v>
      </c>
      <c r="Q102" s="12">
        <f t="shared" si="19"/>
        <v>200</v>
      </c>
      <c r="R102" s="12">
        <f t="shared" si="20"/>
        <v>250</v>
      </c>
      <c r="S102" s="12">
        <f t="shared" si="21"/>
        <v>300</v>
      </c>
    </row>
    <row r="103" spans="1:19" x14ac:dyDescent="0.3">
      <c r="B103" s="6">
        <f t="shared" si="22"/>
        <v>93</v>
      </c>
      <c r="C103" s="9">
        <v>257</v>
      </c>
      <c r="D103" s="6">
        <f t="shared" si="23"/>
        <v>16</v>
      </c>
      <c r="F103" s="6">
        <f t="shared" si="14"/>
        <v>257</v>
      </c>
      <c r="G103" s="12">
        <f t="shared" si="15"/>
        <v>224.14862626262624</v>
      </c>
      <c r="H103" s="12">
        <f t="shared" si="16"/>
        <v>254.64</v>
      </c>
      <c r="I103" s="12">
        <f t="shared" si="17"/>
        <v>285.13137373737374</v>
      </c>
      <c r="K103" s="6">
        <f t="shared" si="24"/>
        <v>16</v>
      </c>
      <c r="L103" s="12">
        <f t="shared" si="25"/>
        <v>0</v>
      </c>
      <c r="M103" s="12">
        <f t="shared" si="26"/>
        <v>11.464646464646465</v>
      </c>
      <c r="N103" s="12">
        <f t="shared" si="27"/>
        <v>37.454999999999998</v>
      </c>
      <c r="O103" s="2"/>
      <c r="P103" s="6">
        <f t="shared" si="18"/>
        <v>257</v>
      </c>
      <c r="Q103" s="12">
        <f t="shared" si="19"/>
        <v>200</v>
      </c>
      <c r="R103" s="12">
        <f t="shared" si="20"/>
        <v>250</v>
      </c>
      <c r="S103" s="12">
        <f t="shared" si="21"/>
        <v>300</v>
      </c>
    </row>
    <row r="104" spans="1:19" x14ac:dyDescent="0.3">
      <c r="B104" s="6">
        <f t="shared" si="22"/>
        <v>94</v>
      </c>
      <c r="C104" s="9">
        <v>264</v>
      </c>
      <c r="D104" s="6">
        <f t="shared" si="23"/>
        <v>7</v>
      </c>
      <c r="F104" s="6">
        <f t="shared" si="14"/>
        <v>264</v>
      </c>
      <c r="G104" s="12">
        <f t="shared" si="15"/>
        <v>224.14862626262624</v>
      </c>
      <c r="H104" s="12">
        <f t="shared" si="16"/>
        <v>254.64</v>
      </c>
      <c r="I104" s="12">
        <f t="shared" si="17"/>
        <v>285.13137373737374</v>
      </c>
      <c r="K104" s="6">
        <f t="shared" si="24"/>
        <v>7</v>
      </c>
      <c r="L104" s="12">
        <f t="shared" si="25"/>
        <v>0</v>
      </c>
      <c r="M104" s="12">
        <f t="shared" si="26"/>
        <v>11.464646464646465</v>
      </c>
      <c r="N104" s="12">
        <f t="shared" si="27"/>
        <v>37.454999999999998</v>
      </c>
      <c r="O104" s="2"/>
      <c r="P104" s="6">
        <f t="shared" si="18"/>
        <v>264</v>
      </c>
      <c r="Q104" s="12">
        <f t="shared" si="19"/>
        <v>200</v>
      </c>
      <c r="R104" s="12">
        <f t="shared" si="20"/>
        <v>250</v>
      </c>
      <c r="S104" s="12">
        <f t="shared" si="21"/>
        <v>300</v>
      </c>
    </row>
    <row r="105" spans="1:19" x14ac:dyDescent="0.3">
      <c r="B105" s="6">
        <f t="shared" si="22"/>
        <v>95</v>
      </c>
      <c r="C105" s="9">
        <v>259</v>
      </c>
      <c r="D105" s="6">
        <f t="shared" si="23"/>
        <v>5</v>
      </c>
      <c r="F105" s="6">
        <f t="shared" si="14"/>
        <v>259</v>
      </c>
      <c r="G105" s="12">
        <f t="shared" si="15"/>
        <v>224.14862626262624</v>
      </c>
      <c r="H105" s="12">
        <f t="shared" si="16"/>
        <v>254.64</v>
      </c>
      <c r="I105" s="12">
        <f t="shared" si="17"/>
        <v>285.13137373737374</v>
      </c>
      <c r="K105" s="6">
        <f t="shared" si="24"/>
        <v>5</v>
      </c>
      <c r="L105" s="12">
        <f t="shared" si="25"/>
        <v>0</v>
      </c>
      <c r="M105" s="12">
        <f t="shared" si="26"/>
        <v>11.464646464646465</v>
      </c>
      <c r="N105" s="12">
        <f t="shared" si="27"/>
        <v>37.454999999999998</v>
      </c>
      <c r="O105" s="2"/>
      <c r="P105" s="6">
        <f t="shared" si="18"/>
        <v>259</v>
      </c>
      <c r="Q105" s="12">
        <f t="shared" si="19"/>
        <v>200</v>
      </c>
      <c r="R105" s="12">
        <f t="shared" si="20"/>
        <v>250</v>
      </c>
      <c r="S105" s="12">
        <f t="shared" si="21"/>
        <v>300</v>
      </c>
    </row>
    <row r="106" spans="1:19" x14ac:dyDescent="0.3">
      <c r="B106" s="6">
        <f t="shared" si="22"/>
        <v>96</v>
      </c>
      <c r="C106" s="9">
        <v>263</v>
      </c>
      <c r="D106" s="6">
        <f t="shared" si="23"/>
        <v>4</v>
      </c>
      <c r="F106" s="6">
        <f t="shared" si="14"/>
        <v>263</v>
      </c>
      <c r="G106" s="12">
        <f t="shared" si="15"/>
        <v>224.14862626262624</v>
      </c>
      <c r="H106" s="12">
        <f t="shared" si="16"/>
        <v>254.64</v>
      </c>
      <c r="I106" s="12">
        <f t="shared" si="17"/>
        <v>285.13137373737374</v>
      </c>
      <c r="K106" s="6">
        <f t="shared" si="24"/>
        <v>4</v>
      </c>
      <c r="L106" s="12">
        <f t="shared" si="25"/>
        <v>0</v>
      </c>
      <c r="M106" s="12">
        <f t="shared" si="26"/>
        <v>11.464646464646465</v>
      </c>
      <c r="N106" s="12">
        <f t="shared" si="27"/>
        <v>37.454999999999998</v>
      </c>
      <c r="O106" s="2"/>
      <c r="P106" s="6">
        <f t="shared" si="18"/>
        <v>263</v>
      </c>
      <c r="Q106" s="12">
        <f t="shared" si="19"/>
        <v>200</v>
      </c>
      <c r="R106" s="12">
        <f t="shared" si="20"/>
        <v>250</v>
      </c>
      <c r="S106" s="12">
        <f t="shared" si="21"/>
        <v>300</v>
      </c>
    </row>
    <row r="107" spans="1:19" x14ac:dyDescent="0.3">
      <c r="B107" s="6">
        <f t="shared" si="22"/>
        <v>97</v>
      </c>
      <c r="C107" s="9">
        <v>261</v>
      </c>
      <c r="D107" s="6">
        <f t="shared" si="23"/>
        <v>2</v>
      </c>
      <c r="F107" s="6">
        <f t="shared" si="14"/>
        <v>261</v>
      </c>
      <c r="G107" s="12">
        <f t="shared" si="15"/>
        <v>224.14862626262624</v>
      </c>
      <c r="H107" s="12">
        <f t="shared" si="16"/>
        <v>254.64</v>
      </c>
      <c r="I107" s="12">
        <f t="shared" si="17"/>
        <v>285.13137373737374</v>
      </c>
      <c r="K107" s="6">
        <f t="shared" si="24"/>
        <v>2</v>
      </c>
      <c r="L107" s="12">
        <f t="shared" si="25"/>
        <v>0</v>
      </c>
      <c r="M107" s="12">
        <f t="shared" si="26"/>
        <v>11.464646464646465</v>
      </c>
      <c r="N107" s="12">
        <f t="shared" si="27"/>
        <v>37.454999999999998</v>
      </c>
      <c r="O107" s="2"/>
      <c r="P107" s="6">
        <f t="shared" si="18"/>
        <v>261</v>
      </c>
      <c r="Q107" s="12">
        <f t="shared" si="19"/>
        <v>200</v>
      </c>
      <c r="R107" s="12">
        <f t="shared" si="20"/>
        <v>250</v>
      </c>
      <c r="S107" s="12">
        <f t="shared" si="21"/>
        <v>300</v>
      </c>
    </row>
    <row r="108" spans="1:19" x14ac:dyDescent="0.3">
      <c r="B108" s="6">
        <f t="shared" si="22"/>
        <v>98</v>
      </c>
      <c r="C108" s="9">
        <v>253</v>
      </c>
      <c r="D108" s="6">
        <f t="shared" si="23"/>
        <v>8</v>
      </c>
      <c r="F108" s="6">
        <f t="shared" si="14"/>
        <v>253</v>
      </c>
      <c r="G108" s="12">
        <f t="shared" si="15"/>
        <v>224.14862626262624</v>
      </c>
      <c r="H108" s="12">
        <f t="shared" si="16"/>
        <v>254.64</v>
      </c>
      <c r="I108" s="12">
        <f t="shared" si="17"/>
        <v>285.13137373737374</v>
      </c>
      <c r="K108" s="6">
        <f t="shared" si="24"/>
        <v>8</v>
      </c>
      <c r="L108" s="12">
        <f t="shared" si="25"/>
        <v>0</v>
      </c>
      <c r="M108" s="12">
        <f t="shared" si="26"/>
        <v>11.464646464646465</v>
      </c>
      <c r="N108" s="12">
        <f t="shared" si="27"/>
        <v>37.454999999999998</v>
      </c>
      <c r="O108" s="2"/>
      <c r="P108" s="6">
        <f t="shared" si="18"/>
        <v>253</v>
      </c>
      <c r="Q108" s="12">
        <f t="shared" si="19"/>
        <v>200</v>
      </c>
      <c r="R108" s="12">
        <f t="shared" si="20"/>
        <v>250</v>
      </c>
      <c r="S108" s="12">
        <f t="shared" si="21"/>
        <v>300</v>
      </c>
    </row>
    <row r="109" spans="1:19" x14ac:dyDescent="0.3">
      <c r="B109" s="6">
        <f t="shared" si="22"/>
        <v>99</v>
      </c>
      <c r="C109" s="9">
        <v>258</v>
      </c>
      <c r="D109" s="6">
        <f t="shared" si="23"/>
        <v>5</v>
      </c>
      <c r="F109" s="6">
        <f t="shared" si="14"/>
        <v>258</v>
      </c>
      <c r="G109" s="12">
        <f t="shared" si="15"/>
        <v>224.14862626262624</v>
      </c>
      <c r="H109" s="12">
        <f t="shared" si="16"/>
        <v>254.64</v>
      </c>
      <c r="I109" s="12">
        <f t="shared" si="17"/>
        <v>285.13137373737374</v>
      </c>
      <c r="K109" s="6">
        <f t="shared" si="24"/>
        <v>5</v>
      </c>
      <c r="L109" s="12">
        <f t="shared" si="25"/>
        <v>0</v>
      </c>
      <c r="M109" s="12">
        <f t="shared" si="26"/>
        <v>11.464646464646465</v>
      </c>
      <c r="N109" s="12">
        <f t="shared" si="27"/>
        <v>37.454999999999998</v>
      </c>
      <c r="O109" s="2"/>
      <c r="P109" s="6">
        <f t="shared" si="18"/>
        <v>258</v>
      </c>
      <c r="Q109" s="12">
        <f t="shared" si="19"/>
        <v>200</v>
      </c>
      <c r="R109" s="12">
        <f t="shared" si="20"/>
        <v>250</v>
      </c>
      <c r="S109" s="12">
        <f t="shared" si="21"/>
        <v>300</v>
      </c>
    </row>
    <row r="110" spans="1:19" x14ac:dyDescent="0.3">
      <c r="B110" s="6">
        <f t="shared" si="22"/>
        <v>100</v>
      </c>
      <c r="C110" s="9">
        <v>250</v>
      </c>
      <c r="D110" s="6">
        <f t="shared" si="23"/>
        <v>8</v>
      </c>
      <c r="F110" s="7">
        <f t="shared" si="14"/>
        <v>250</v>
      </c>
      <c r="G110" s="13">
        <f t="shared" si="15"/>
        <v>224.14862626262624</v>
      </c>
      <c r="H110" s="13">
        <f t="shared" si="16"/>
        <v>254.64</v>
      </c>
      <c r="I110" s="13">
        <f t="shared" si="17"/>
        <v>285.13137373737374</v>
      </c>
      <c r="K110" s="7">
        <f t="shared" si="24"/>
        <v>8</v>
      </c>
      <c r="L110" s="13">
        <f t="shared" si="25"/>
        <v>0</v>
      </c>
      <c r="M110" s="12">
        <f t="shared" si="26"/>
        <v>11.464646464646465</v>
      </c>
      <c r="N110" s="12">
        <f t="shared" si="27"/>
        <v>37.454999999999998</v>
      </c>
      <c r="O110" s="2"/>
      <c r="P110" s="7">
        <f t="shared" si="18"/>
        <v>250</v>
      </c>
      <c r="Q110" s="13">
        <f t="shared" si="19"/>
        <v>200</v>
      </c>
      <c r="R110" s="13">
        <f t="shared" si="20"/>
        <v>250</v>
      </c>
      <c r="S110" s="13">
        <f t="shared" si="21"/>
        <v>300</v>
      </c>
    </row>
    <row r="111" spans="1:19" x14ac:dyDescent="0.3">
      <c r="A111" s="3">
        <f>COUNT(C11:C110)</f>
        <v>100</v>
      </c>
      <c r="B111" s="10" t="s">
        <v>16</v>
      </c>
      <c r="C111" s="14">
        <f>IF(A111=0,"",AVERAGE(C11:C110))</f>
        <v>254.64</v>
      </c>
      <c r="D111" s="15">
        <f>IF(A111=0,"",AVERAGE(D11:D110))</f>
        <v>11.464646464646465</v>
      </c>
    </row>
    <row r="112" spans="1:19" x14ac:dyDescent="0.3">
      <c r="B112" s="10" t="s">
        <v>17</v>
      </c>
      <c r="C112" s="14">
        <f>IF(A111=0,"",STDEV(C12:C111))</f>
        <v>10.682237264248389</v>
      </c>
      <c r="D112" s="14">
        <f>IF(A111=0,"",STDEV(D12:D111))</f>
        <v>9.3185089318729837</v>
      </c>
    </row>
  </sheetData>
  <sheetProtection password="BD72" sheet="1"/>
  <mergeCells count="4">
    <mergeCell ref="B2:M2"/>
    <mergeCell ref="K4:M4"/>
    <mergeCell ref="K5:M5"/>
    <mergeCell ref="K6:M6"/>
  </mergeCells>
  <phoneticPr fontId="1" type="noConversion"/>
  <dataValidations count="1">
    <dataValidation type="decimal" operator="greaterThanOrEqual" allowBlank="1" showInputMessage="1" showErrorMessage="1" errorTitle="Nodo Interactivo" error="Debe ingresar un límite de especificación válido." sqref="C4:C6">
      <formula1>0</formula1>
    </dataValidation>
  </dataValidations>
  <hyperlinks>
    <hyperlink ref="K6" r:id="rId1"/>
    <hyperlink ref="K5" r:id="rId2"/>
  </hyperlinks>
  <pageMargins left="0.75" right="0.75" top="1" bottom="1" header="0.5" footer="0.5"/>
  <pageSetup orientation="portrait" r:id="rId3"/>
  <headerFooter alignWithMargins="0"/>
  <ignoredErrors>
    <ignoredError sqref="U16" formula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ChartDataSheet_</vt:lpstr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Juan Pablo Herrera Sierra</cp:lastModifiedBy>
  <dcterms:created xsi:type="dcterms:W3CDTF">2009-04-26T23:56:00Z</dcterms:created>
  <dcterms:modified xsi:type="dcterms:W3CDTF">2023-08-02T23:41:29Z</dcterms:modified>
</cp:coreProperties>
</file>